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DB6A3282-55D4-445C-8EB2-B86C228D77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8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7" i="1" l="1"/>
  <c r="B101" i="1" l="1"/>
  <c r="B71" i="1"/>
  <c r="B60" i="1"/>
  <c r="B48" i="1"/>
  <c r="B57" i="1" s="1"/>
  <c r="B147" i="1" l="1"/>
  <c r="B135" i="1"/>
  <c r="B123" i="1"/>
  <c r="B116" i="1"/>
  <c r="B75" i="1"/>
  <c r="B77" i="1" s="1"/>
  <c r="B64" i="1"/>
  <c r="B66" i="1" s="1"/>
  <c r="B80" i="1" s="1"/>
  <c r="B36" i="1"/>
  <c r="B104" i="1" l="1"/>
  <c r="B107" i="1" s="1"/>
  <c r="B79" i="1"/>
  <c r="B82" i="1" s="1"/>
  <c r="B68" i="1"/>
  <c r="B44" i="1"/>
  <c r="B141" i="1" s="1"/>
  <c r="B108" i="1" s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<sst xmlns="http://schemas.openxmlformats.org/spreadsheetml/2006/main" count="129" uniqueCount="129">
  <si>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</si>
  <si>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</si>
  <si>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</si>
  <si>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</si>
  <si>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</si>
  <si>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</si>
  <si>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</si>
  <si>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</si>
  <si>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</si>
  <si>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</si>
  <si>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</si>
  <si>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</si>
  <si>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</si>
  <si>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</si>
  <si>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</si>
  <si>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</si>
  <si>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</si>
  <si>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</si>
  <si>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</si>
  <si>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</si>
  <si>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</si>
  <si>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</si>
  <si>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</si>
  <si>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</si>
  <si>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</si>
  <si>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</si>
  <si>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</si>
  <si>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</si>
  <si>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</si>
  <si>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</si>
  <si>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</si>
  <si>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</si>
  <si>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</si>
  <si>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</si>
  <si>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</si>
  <si>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</si>
  <si>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</si>
  <si>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</si>
  <si>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</si>
  <si>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</si>
  <si>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</si>
  <si>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</si>
  <si>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</si>
  <si>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</si>
  <si>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</si>
  <si>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</si>
  <si>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</si>
  <si>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</si>
  <si>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3.1.4 Resgate Aplicação - C/A 6293-4 -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</si>
  <si>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</si>
  <si>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</si>
  <si>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</si>
  <si>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</si>
  <si>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</si>
  <si>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</si>
  <si>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</si>
  <si>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</si>
  <si>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4.1.4 Aplicação Financeira - C/A 6293-4 -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</si>
  <si>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</si>
  <si>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</si>
  <si>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</si>
  <si>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</si>
  <si>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</si>
  <si>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</si>
  <si>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</si>
  <si>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</si>
  <si>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</si>
  <si>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</si>
  <si>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</si>
  <si>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</si>
  <si>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</si>
  <si>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</si>
  <si>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</si>
  <si>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</si>
  <si>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</si>
  <si>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</si>
  <si>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</si>
  <si>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</si>
  <si>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</si>
  <si>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</si>
  <si>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</si>
  <si>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</si>
  <si>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</si>
  <si>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</si>
  <si>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</si>
  <si>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</si>
  <si>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</si>
  <si>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</si>
  <si>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</si>
  <si>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</si>
  <si>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</si>
  <si>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</si>
  <si>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</si>
  <si>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</si>
  <si>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</si>
  <si>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</si>
  <si>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</si>
  <si>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</si>
  <si>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</si>
  <si>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</si>
  <si>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</si>
  <si>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</si>
  <si>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</si>
  <si>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</si>
  <si>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</si>
  <si>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</si>
  <si>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</si>
  <si>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</si>
  <si>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</si>
  <si>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</si>
  <si>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</si>
  <si>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</si>
  <si>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</si>
  <si>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</si>
  <si>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</si>
  <si>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</si>
  <si>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</si>
  <si>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</si>
  <si>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</si>
  <si>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</si>
  <si>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</si>
  <si>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</si>
  <si>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</si>
  <si>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TOTAL DE PAGAMENTOS - CUSTEIO (5= 5.1.1+5.1.2+5.1.3+5.1.4+5.1.5+5.1.6+5.1.7+5.1.8+5.1.9+5.1.10+5.1.11+5.1.12+5.1.13+5.1+14+5.1.15)</t>
  </si>
  <si>
    <t>9.2.7 C/C 6732-4 - CUSTEIO</t>
  </si>
  <si>
    <t>Competência: 08/2022</t>
  </si>
  <si>
    <t xml:space="preserve">9.SALDO BANCÁRIO FINAL EM 31/08/2022   </t>
  </si>
  <si>
    <t xml:space="preserve">1.2.8 C/C 6732-4 -CUSTEIO </t>
  </si>
  <si>
    <t xml:space="preserve">1.2.3 C/C 5630-0 - CUSTEIO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</si>
</sst>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1</xdr:col>
      <xdr:colOff>180975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5"/>
  <sheetViews>
    <sheetView tabSelected="1" topLeftCell="A19" workbookViewId="0">
      <selection activeCell="A40" sqref="A40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1"/>
      <c r="B1" s="81"/>
    </row>
    <row r="2" spans="1:4" x14ac:dyDescent="0.25">
      <c r="A2" s="82" t="s">
        <v>0</v>
      </c>
      <c r="B2" s="82"/>
      <c r="C2"/>
      <c r="D2"/>
    </row>
    <row r="3" spans="1:4" x14ac:dyDescent="0.25">
      <c r="A3" s="82"/>
      <c r="B3" s="82"/>
      <c r="C3"/>
      <c r="D3"/>
    </row>
    <row r="4" spans="1:4" x14ac:dyDescent="0.25">
      <c r="A4" s="82"/>
      <c r="B4" s="82"/>
      <c r="C4"/>
      <c r="D4"/>
    </row>
    <row r="5" spans="1:4" x14ac:dyDescent="0.25">
      <c r="A5" s="82"/>
      <c r="B5" s="82"/>
      <c r="C5"/>
      <c r="D5"/>
    </row>
    <row r="6" spans="1:4" x14ac:dyDescent="0.25">
      <c r="A6" s="82"/>
      <c r="B6" s="82"/>
      <c r="C6"/>
      <c r="D6"/>
    </row>
    <row r="7" spans="1:4" x14ac:dyDescent="0.25">
      <c r="A7" s="82"/>
      <c r="B7" s="82"/>
      <c r="C7"/>
      <c r="D7"/>
    </row>
    <row r="8" spans="1:4" ht="23.25" customHeight="1" x14ac:dyDescent="0.25">
      <c r="A8" s="83" t="s">
        <v>1</v>
      </c>
      <c r="B8" s="83"/>
      <c r="C8"/>
      <c r="D8"/>
    </row>
    <row r="9" spans="1:4" ht="23.25" customHeight="1" x14ac:dyDescent="0.25">
      <c r="A9" s="83"/>
      <c r="B9" s="83"/>
      <c r="C9"/>
      <c r="D9"/>
    </row>
    <row r="10" spans="1:4" x14ac:dyDescent="0.25">
      <c r="A10" s="84" t="s">
        <v>2</v>
      </c>
      <c r="B10" s="84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6" t="s">
        <v>4</v>
      </c>
      <c r="B12" s="76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6" t="s">
        <v>6</v>
      </c>
      <c r="B14" s="76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6" t="s">
        <v>9</v>
      </c>
      <c r="B17" s="76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77" t="s">
        <v>12</v>
      </c>
      <c r="B22" s="77"/>
      <c r="C22"/>
      <c r="D22"/>
    </row>
    <row r="23" spans="1:4" ht="26.25" x14ac:dyDescent="0.25">
      <c r="A23" s="9"/>
      <c r="B23" s="78" t="s">
        <v>13</v>
      </c>
      <c r="C23"/>
      <c r="D23"/>
    </row>
    <row r="24" spans="1:4" ht="14.25" customHeight="1" x14ac:dyDescent="0.25">
      <c r="A24" s="10" t="s">
        <v>125</v>
      </c>
      <c r="B24" s="78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SUM(B28:B35)</f>
        <v>43.72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128</v>
      </c>
      <c r="B30" s="16">
        <v>0</v>
      </c>
      <c r="C30"/>
      <c r="D30"/>
    </row>
    <row r="31" spans="1:4" x14ac:dyDescent="0.25">
      <c r="A31" s="15" t="s">
        <v>19</v>
      </c>
      <c r="B31" s="16">
        <v>0</v>
      </c>
      <c r="C31"/>
      <c r="D31"/>
    </row>
    <row r="32" spans="1:4" x14ac:dyDescent="0.25">
      <c r="A32" s="15" t="s">
        <v>20</v>
      </c>
      <c r="B32" s="16">
        <v>0</v>
      </c>
      <c r="C32"/>
      <c r="D32"/>
    </row>
    <row r="33" spans="1:4" x14ac:dyDescent="0.25">
      <c r="A33" s="15" t="s">
        <v>21</v>
      </c>
      <c r="B33" s="16">
        <v>0</v>
      </c>
      <c r="C33"/>
      <c r="D33"/>
    </row>
    <row r="34" spans="1:4" x14ac:dyDescent="0.25">
      <c r="A34" s="15" t="s">
        <v>22</v>
      </c>
      <c r="B34" s="16">
        <v>0.72</v>
      </c>
      <c r="C34"/>
      <c r="D34"/>
    </row>
    <row r="35" spans="1:4" x14ac:dyDescent="0.25">
      <c r="A35" s="15" t="s">
        <v>127</v>
      </c>
      <c r="B35" s="16">
        <v>43</v>
      </c>
      <c r="C35"/>
      <c r="D35"/>
    </row>
    <row r="36" spans="1:4" x14ac:dyDescent="0.25">
      <c r="A36" s="13" t="s">
        <v>23</v>
      </c>
      <c r="B36" s="14">
        <f>(B37+B38+B39+B40+B41+B42+B43)</f>
        <v>3663652.76</v>
      </c>
      <c r="C36"/>
      <c r="D36"/>
    </row>
    <row r="37" spans="1:4" x14ac:dyDescent="0.25">
      <c r="A37" s="17" t="s">
        <v>24</v>
      </c>
      <c r="B37" s="18">
        <v>0.01</v>
      </c>
      <c r="C37"/>
      <c r="D37"/>
    </row>
    <row r="38" spans="1:4" x14ac:dyDescent="0.25">
      <c r="A38" s="15" t="s">
        <v>25</v>
      </c>
      <c r="B38" s="16">
        <v>1371200.88</v>
      </c>
      <c r="C38"/>
      <c r="D38"/>
    </row>
    <row r="39" spans="1:4" x14ac:dyDescent="0.25">
      <c r="A39" s="15" t="s">
        <v>26</v>
      </c>
      <c r="B39" s="16">
        <v>0</v>
      </c>
      <c r="C39"/>
      <c r="D39"/>
    </row>
    <row r="40" spans="1:4" x14ac:dyDescent="0.25">
      <c r="A40" s="15" t="s">
        <v>27</v>
      </c>
      <c r="B40" s="16">
        <v>155719</v>
      </c>
      <c r="C40"/>
      <c r="D40"/>
    </row>
    <row r="41" spans="1:4" x14ac:dyDescent="0.25">
      <c r="A41" s="15" t="s">
        <v>28</v>
      </c>
      <c r="B41" s="16">
        <v>0.41</v>
      </c>
      <c r="C41"/>
      <c r="D41"/>
    </row>
    <row r="42" spans="1:4" x14ac:dyDescent="0.25">
      <c r="A42" s="15" t="s">
        <v>29</v>
      </c>
      <c r="B42" s="16">
        <v>2136732.46</v>
      </c>
      <c r="C42"/>
      <c r="D42"/>
    </row>
    <row r="43" spans="1:4" x14ac:dyDescent="0.25">
      <c r="A43" s="15" t="s">
        <v>30</v>
      </c>
      <c r="B43" s="16">
        <v>0</v>
      </c>
      <c r="C43"/>
      <c r="D43"/>
    </row>
    <row r="44" spans="1:4" x14ac:dyDescent="0.25">
      <c r="A44" s="19" t="s">
        <v>31</v>
      </c>
      <c r="B44" s="20">
        <f>(B26+B27+B36)</f>
        <v>3663696.48</v>
      </c>
      <c r="C44"/>
      <c r="D44"/>
    </row>
    <row r="45" spans="1:4" x14ac:dyDescent="0.25">
      <c r="A45" s="21"/>
      <c r="B45" s="18"/>
      <c r="C45"/>
      <c r="D45"/>
    </row>
    <row r="46" spans="1:4" x14ac:dyDescent="0.25">
      <c r="A46" s="11" t="s">
        <v>32</v>
      </c>
      <c r="B46" s="11"/>
      <c r="C46"/>
      <c r="D46"/>
    </row>
    <row r="47" spans="1:4" x14ac:dyDescent="0.25">
      <c r="A47" s="22" t="s">
        <v>33</v>
      </c>
      <c r="B47" s="23">
        <v>5646987.8499999996</v>
      </c>
      <c r="C47"/>
      <c r="D47"/>
    </row>
    <row r="48" spans="1:4" x14ac:dyDescent="0.25">
      <c r="A48" s="22" t="s">
        <v>34</v>
      </c>
      <c r="B48" s="23">
        <f>(B49+B50+B51+B52)</f>
        <v>60655.86</v>
      </c>
      <c r="C48"/>
      <c r="D48"/>
    </row>
    <row r="49" spans="1:4" x14ac:dyDescent="0.25">
      <c r="A49" s="2" t="s">
        <v>35</v>
      </c>
      <c r="B49" s="24">
        <v>32948.36</v>
      </c>
      <c r="C49"/>
      <c r="D49"/>
    </row>
    <row r="50" spans="1:4" x14ac:dyDescent="0.25">
      <c r="A50" s="2" t="s">
        <v>36</v>
      </c>
      <c r="B50" s="24">
        <v>0</v>
      </c>
      <c r="C50"/>
      <c r="D50"/>
    </row>
    <row r="51" spans="1:4" x14ac:dyDescent="0.25">
      <c r="A51" s="2" t="s">
        <v>37</v>
      </c>
      <c r="B51" s="24">
        <v>1761.95</v>
      </c>
      <c r="C51"/>
      <c r="D51"/>
    </row>
    <row r="52" spans="1:4" x14ac:dyDescent="0.25">
      <c r="A52" s="2" t="s">
        <v>38</v>
      </c>
      <c r="B52" s="24">
        <v>25945.55</v>
      </c>
      <c r="C52"/>
      <c r="D52"/>
    </row>
    <row r="53" spans="1:4" x14ac:dyDescent="0.25">
      <c r="A53" s="25" t="s">
        <v>39</v>
      </c>
      <c r="B53" s="23">
        <v>15040.9</v>
      </c>
      <c r="C53"/>
      <c r="D53"/>
    </row>
    <row r="54" spans="1:4" x14ac:dyDescent="0.25">
      <c r="A54" s="25" t="s">
        <v>40</v>
      </c>
      <c r="B54" s="23">
        <v>4000</v>
      </c>
      <c r="C54"/>
      <c r="D54"/>
    </row>
    <row r="55" spans="1:4" x14ac:dyDescent="0.25">
      <c r="A55" s="25" t="s">
        <v>41</v>
      </c>
      <c r="B55" s="23">
        <v>3316.76</v>
      </c>
      <c r="C55"/>
      <c r="D55"/>
    </row>
    <row r="56" spans="1:4" x14ac:dyDescent="0.25">
      <c r="A56" s="25" t="s">
        <v>42</v>
      </c>
      <c r="B56" s="23">
        <v>0</v>
      </c>
      <c r="C56"/>
      <c r="D56"/>
    </row>
    <row r="57" spans="1:4" x14ac:dyDescent="0.25">
      <c r="A57" s="26" t="s">
        <v>43</v>
      </c>
      <c r="B57" s="27">
        <f>SUM(B47+B48+B53+B54+B55+B56)</f>
        <v>5730001.3700000001</v>
      </c>
      <c r="C57"/>
      <c r="D57"/>
    </row>
    <row r="58" spans="1:4" x14ac:dyDescent="0.25">
      <c r="A58" s="26"/>
      <c r="B58" s="27"/>
      <c r="C58"/>
      <c r="D58"/>
    </row>
    <row r="59" spans="1:4" x14ac:dyDescent="0.25">
      <c r="A59" s="28" t="s">
        <v>44</v>
      </c>
      <c r="B59" s="29"/>
      <c r="C59"/>
      <c r="D59"/>
    </row>
    <row r="60" spans="1:4" x14ac:dyDescent="0.25">
      <c r="A60" s="30" t="s">
        <v>45</v>
      </c>
      <c r="B60" s="31">
        <f>(B61+B62+B63)</f>
        <v>4258306.7699999996</v>
      </c>
      <c r="C60"/>
      <c r="D60"/>
    </row>
    <row r="61" spans="1:4" x14ac:dyDescent="0.25">
      <c r="A61" s="32" t="s">
        <v>46</v>
      </c>
      <c r="B61" s="24">
        <v>4193351.48</v>
      </c>
      <c r="C61"/>
      <c r="D61"/>
    </row>
    <row r="62" spans="1:4" x14ac:dyDescent="0.25">
      <c r="A62" s="32" t="s">
        <v>47</v>
      </c>
      <c r="B62" s="24">
        <v>0</v>
      </c>
      <c r="C62"/>
      <c r="D62"/>
    </row>
    <row r="63" spans="1:4" x14ac:dyDescent="0.25">
      <c r="A63" s="32" t="s">
        <v>48</v>
      </c>
      <c r="B63" s="24">
        <v>64955.29</v>
      </c>
      <c r="C63"/>
      <c r="D63"/>
    </row>
    <row r="64" spans="1:4" x14ac:dyDescent="0.25">
      <c r="A64" s="22" t="s">
        <v>49</v>
      </c>
      <c r="B64" s="23">
        <f>B65</f>
        <v>0</v>
      </c>
      <c r="C64"/>
      <c r="D64"/>
    </row>
    <row r="65" spans="1:4" x14ac:dyDescent="0.25">
      <c r="A65" s="32" t="s">
        <v>50</v>
      </c>
      <c r="B65" s="24">
        <v>0</v>
      </c>
      <c r="C65"/>
      <c r="D65"/>
    </row>
    <row r="66" spans="1:4" x14ac:dyDescent="0.25">
      <c r="A66" s="26" t="s">
        <v>51</v>
      </c>
      <c r="B66" s="33">
        <f>B60+B64</f>
        <v>4258306.7699999996</v>
      </c>
      <c r="C66"/>
      <c r="D66"/>
    </row>
    <row r="67" spans="1:4" x14ac:dyDescent="0.25">
      <c r="A67" s="26"/>
      <c r="B67" s="27"/>
      <c r="C67"/>
      <c r="D67"/>
    </row>
    <row r="68" spans="1:4" x14ac:dyDescent="0.25">
      <c r="A68" s="34" t="s">
        <v>52</v>
      </c>
      <c r="B68" s="35">
        <f>(B57+B66)</f>
        <v>9988308.1400000006</v>
      </c>
      <c r="C68"/>
      <c r="D68"/>
    </row>
    <row r="69" spans="1:4" x14ac:dyDescent="0.25">
      <c r="A69" s="36"/>
      <c r="B69" s="37"/>
      <c r="C69"/>
      <c r="D69"/>
    </row>
    <row r="70" spans="1:4" x14ac:dyDescent="0.25">
      <c r="A70" s="38" t="s">
        <v>53</v>
      </c>
      <c r="B70" s="39"/>
      <c r="C70"/>
      <c r="D70"/>
    </row>
    <row r="71" spans="1:4" x14ac:dyDescent="0.25">
      <c r="A71" s="40" t="s">
        <v>54</v>
      </c>
      <c r="B71" s="41">
        <f>B72+B73+B74</f>
        <v>4607675.09</v>
      </c>
      <c r="C71"/>
      <c r="D71"/>
    </row>
    <row r="72" spans="1:4" x14ac:dyDescent="0.25">
      <c r="A72" s="42" t="s">
        <v>55</v>
      </c>
      <c r="B72" s="43">
        <v>4467801.72</v>
      </c>
      <c r="C72"/>
      <c r="D72"/>
    </row>
    <row r="73" spans="1:4" x14ac:dyDescent="0.25">
      <c r="A73" s="2" t="s">
        <v>56</v>
      </c>
      <c r="B73" s="43">
        <v>0</v>
      </c>
      <c r="C73"/>
      <c r="D73"/>
    </row>
    <row r="74" spans="1:4" x14ac:dyDescent="0.25">
      <c r="A74" s="2" t="s">
        <v>57</v>
      </c>
      <c r="B74" s="43">
        <v>139873.37</v>
      </c>
      <c r="C74"/>
      <c r="D74"/>
    </row>
    <row r="75" spans="1:4" x14ac:dyDescent="0.25">
      <c r="A75" s="44" t="s">
        <v>58</v>
      </c>
      <c r="B75" s="45">
        <f>B76</f>
        <v>0</v>
      </c>
      <c r="C75"/>
      <c r="D75"/>
    </row>
    <row r="76" spans="1:4" x14ac:dyDescent="0.25">
      <c r="A76" s="2" t="s">
        <v>59</v>
      </c>
      <c r="B76" s="43">
        <v>0</v>
      </c>
      <c r="C76"/>
      <c r="D76"/>
    </row>
    <row r="77" spans="1:4" x14ac:dyDescent="0.25">
      <c r="A77" s="30" t="s">
        <v>60</v>
      </c>
      <c r="B77" s="46">
        <f>B71+B75</f>
        <v>4607675.09</v>
      </c>
      <c r="C77"/>
      <c r="D77"/>
    </row>
    <row r="78" spans="1:4" x14ac:dyDescent="0.25">
      <c r="A78" s="26"/>
      <c r="B78" s="27"/>
      <c r="C78"/>
      <c r="D78"/>
    </row>
    <row r="79" spans="1:4" x14ac:dyDescent="0.25">
      <c r="A79" s="47" t="s">
        <v>61</v>
      </c>
      <c r="B79" s="48">
        <f>B77</f>
        <v>4607675.09</v>
      </c>
      <c r="C79"/>
      <c r="D79"/>
    </row>
    <row r="80" spans="1:4" x14ac:dyDescent="0.25">
      <c r="A80" s="47" t="s">
        <v>62</v>
      </c>
      <c r="B80" s="48">
        <f>B66</f>
        <v>4258306.7699999996</v>
      </c>
      <c r="C80"/>
      <c r="D80"/>
    </row>
    <row r="81" spans="1:4" x14ac:dyDescent="0.25">
      <c r="A81" s="47" t="s">
        <v>63</v>
      </c>
      <c r="B81" s="48">
        <v>0</v>
      </c>
      <c r="C81"/>
      <c r="D81"/>
    </row>
    <row r="82" spans="1:4" x14ac:dyDescent="0.25">
      <c r="A82" s="49" t="s">
        <v>64</v>
      </c>
      <c r="B82" s="50">
        <f>B79-B80-B81</f>
        <v>349368.3200000003</v>
      </c>
      <c r="C82"/>
      <c r="D82"/>
    </row>
    <row r="83" spans="1:4" x14ac:dyDescent="0.25">
      <c r="A83" s="49"/>
      <c r="B83" s="50"/>
      <c r="C83"/>
      <c r="D83"/>
    </row>
    <row r="84" spans="1:4" x14ac:dyDescent="0.25">
      <c r="A84" s="28" t="s">
        <v>65</v>
      </c>
      <c r="B84" s="51"/>
      <c r="C84"/>
      <c r="D84"/>
    </row>
    <row r="85" spans="1:4" ht="15.75" customHeight="1" x14ac:dyDescent="0.25">
      <c r="A85" s="28" t="s">
        <v>66</v>
      </c>
      <c r="B85" s="28"/>
      <c r="C85"/>
      <c r="D85"/>
    </row>
    <row r="86" spans="1:4" ht="15.75" customHeight="1" x14ac:dyDescent="0.25">
      <c r="A86" s="52" t="s">
        <v>67</v>
      </c>
      <c r="B86" s="24">
        <v>1143046.8999999999</v>
      </c>
      <c r="C86"/>
      <c r="D86"/>
    </row>
    <row r="87" spans="1:4" ht="15.75" customHeight="1" x14ac:dyDescent="0.25">
      <c r="A87" s="53" t="s">
        <v>68</v>
      </c>
      <c r="B87" s="24">
        <v>2153988.66</v>
      </c>
      <c r="C87"/>
      <c r="D87"/>
    </row>
    <row r="88" spans="1:4" x14ac:dyDescent="0.25">
      <c r="A88" s="53" t="s">
        <v>69</v>
      </c>
      <c r="B88" s="24">
        <v>678075.96</v>
      </c>
      <c r="C88"/>
      <c r="D88"/>
    </row>
    <row r="89" spans="1:4" x14ac:dyDescent="0.25">
      <c r="A89" s="52" t="s">
        <v>70</v>
      </c>
      <c r="B89" s="24">
        <v>0</v>
      </c>
      <c r="C89"/>
      <c r="D89"/>
    </row>
    <row r="90" spans="1:4" x14ac:dyDescent="0.25">
      <c r="A90" s="52" t="s">
        <v>71</v>
      </c>
      <c r="B90" s="24">
        <v>1147821.27</v>
      </c>
      <c r="C90"/>
      <c r="D90"/>
    </row>
    <row r="91" spans="1:4" s="54" customFormat="1" x14ac:dyDescent="0.25">
      <c r="A91" s="52" t="s">
        <v>72</v>
      </c>
      <c r="B91" s="24">
        <v>0</v>
      </c>
    </row>
    <row r="92" spans="1:4" ht="30" x14ac:dyDescent="0.25">
      <c r="A92" s="52" t="s">
        <v>73</v>
      </c>
      <c r="B92" s="24">
        <v>0</v>
      </c>
      <c r="C92"/>
      <c r="D92"/>
    </row>
    <row r="93" spans="1:4" x14ac:dyDescent="0.25">
      <c r="A93" s="42" t="s">
        <v>74</v>
      </c>
      <c r="B93" s="24">
        <v>0</v>
      </c>
      <c r="C93"/>
      <c r="D93"/>
    </row>
    <row r="94" spans="1:4" x14ac:dyDescent="0.25">
      <c r="A94" s="42" t="s">
        <v>75</v>
      </c>
      <c r="B94" s="24">
        <v>101453.03</v>
      </c>
      <c r="C94"/>
      <c r="D94"/>
    </row>
    <row r="95" spans="1:4" x14ac:dyDescent="0.25">
      <c r="A95" s="42" t="s">
        <v>76</v>
      </c>
      <c r="B95" s="24">
        <v>20595.98</v>
      </c>
      <c r="C95"/>
      <c r="D95"/>
    </row>
    <row r="96" spans="1:4" x14ac:dyDescent="0.25">
      <c r="A96" s="42" t="s">
        <v>77</v>
      </c>
      <c r="B96" s="24">
        <v>0</v>
      </c>
      <c r="C96"/>
      <c r="D96"/>
    </row>
    <row r="97" spans="1:4" x14ac:dyDescent="0.25">
      <c r="A97" s="42" t="s">
        <v>78</v>
      </c>
      <c r="B97" s="24">
        <v>78480.12</v>
      </c>
      <c r="C97"/>
      <c r="D97"/>
    </row>
    <row r="98" spans="1:4" x14ac:dyDescent="0.25">
      <c r="A98" s="42" t="s">
        <v>79</v>
      </c>
      <c r="B98" s="24">
        <v>0</v>
      </c>
      <c r="C98"/>
      <c r="D98"/>
    </row>
    <row r="99" spans="1:4" x14ac:dyDescent="0.25">
      <c r="A99" s="42" t="s">
        <v>80</v>
      </c>
      <c r="B99" s="24">
        <v>2122.5</v>
      </c>
      <c r="C99"/>
      <c r="D99"/>
    </row>
    <row r="100" spans="1:4" x14ac:dyDescent="0.25">
      <c r="A100" s="42" t="s">
        <v>121</v>
      </c>
      <c r="B100" s="24">
        <v>0</v>
      </c>
      <c r="C100"/>
      <c r="D100"/>
    </row>
    <row r="101" spans="1:4" x14ac:dyDescent="0.25">
      <c r="A101" s="55" t="s">
        <v>123</v>
      </c>
      <c r="B101" s="56">
        <f>SUM(B86:B100)</f>
        <v>5325584.4200000009</v>
      </c>
      <c r="C101"/>
      <c r="D101"/>
    </row>
    <row r="102" spans="1:4" x14ac:dyDescent="0.25">
      <c r="A102" s="26"/>
      <c r="B102" s="27"/>
      <c r="C102"/>
      <c r="D102"/>
    </row>
    <row r="103" spans="1:4" x14ac:dyDescent="0.25">
      <c r="A103" s="57" t="s">
        <v>81</v>
      </c>
      <c r="B103" s="58"/>
      <c r="C103"/>
      <c r="D103"/>
    </row>
    <row r="104" spans="1:4" s="61" customFormat="1" x14ac:dyDescent="0.25">
      <c r="A104" s="59" t="s">
        <v>82</v>
      </c>
      <c r="B104" s="60">
        <f>B77</f>
        <v>4607675.09</v>
      </c>
    </row>
    <row r="105" spans="1:4" s="61" customFormat="1" x14ac:dyDescent="0.25">
      <c r="A105" s="2" t="s">
        <v>83</v>
      </c>
      <c r="B105" s="62">
        <v>4000</v>
      </c>
    </row>
    <row r="106" spans="1:4" s="61" customFormat="1" x14ac:dyDescent="0.25">
      <c r="A106" s="2" t="s">
        <v>84</v>
      </c>
      <c r="B106" s="43">
        <v>3316.76</v>
      </c>
    </row>
    <row r="107" spans="1:4" s="61" customFormat="1" x14ac:dyDescent="0.25">
      <c r="A107" s="44" t="s">
        <v>85</v>
      </c>
      <c r="B107" s="63">
        <f>B104+B105+B106</f>
        <v>4614991.8499999996</v>
      </c>
    </row>
    <row r="108" spans="1:4" s="61" customFormat="1" x14ac:dyDescent="0.25">
      <c r="A108" s="44" t="s">
        <v>86</v>
      </c>
      <c r="B108" s="63">
        <f>B141</f>
        <v>4060796.669999999</v>
      </c>
    </row>
    <row r="109" spans="1:4" x14ac:dyDescent="0.25">
      <c r="A109" s="44"/>
      <c r="B109" s="6"/>
      <c r="C109"/>
      <c r="D109"/>
    </row>
    <row r="110" spans="1:4" x14ac:dyDescent="0.25">
      <c r="A110" s="44"/>
      <c r="B110" s="64"/>
      <c r="C110"/>
      <c r="D110"/>
    </row>
    <row r="111" spans="1:4" x14ac:dyDescent="0.25">
      <c r="A111" s="28" t="s">
        <v>87</v>
      </c>
      <c r="B111" s="28"/>
      <c r="C111"/>
      <c r="D111"/>
    </row>
    <row r="112" spans="1:4" x14ac:dyDescent="0.25">
      <c r="A112" s="52" t="s">
        <v>88</v>
      </c>
      <c r="B112" s="24">
        <v>0</v>
      </c>
      <c r="C112"/>
      <c r="D112"/>
    </row>
    <row r="113" spans="1:4" x14ac:dyDescent="0.25">
      <c r="A113" s="52" t="s">
        <v>89</v>
      </c>
      <c r="B113" s="24">
        <v>0</v>
      </c>
      <c r="C113"/>
      <c r="D113"/>
    </row>
    <row r="114" spans="1:4" x14ac:dyDescent="0.25">
      <c r="A114" s="42" t="s">
        <v>90</v>
      </c>
      <c r="B114" s="64">
        <v>0</v>
      </c>
      <c r="C114"/>
      <c r="D114"/>
    </row>
    <row r="115" spans="1:4" x14ac:dyDescent="0.25">
      <c r="A115" s="42" t="s">
        <v>91</v>
      </c>
      <c r="B115" s="64">
        <v>0</v>
      </c>
      <c r="C115"/>
      <c r="D115"/>
    </row>
    <row r="116" spans="1:4" x14ac:dyDescent="0.25">
      <c r="A116" s="44" t="s">
        <v>92</v>
      </c>
      <c r="B116" s="27">
        <f>B112+B113+B114+B115</f>
        <v>0</v>
      </c>
      <c r="C116"/>
      <c r="D116"/>
    </row>
    <row r="117" spans="1:4" ht="14.25" customHeight="1" x14ac:dyDescent="0.25">
      <c r="A117" s="44" t="s">
        <v>93</v>
      </c>
      <c r="B117" s="27">
        <v>0</v>
      </c>
      <c r="C117"/>
      <c r="D117"/>
    </row>
    <row r="118" spans="1:4" ht="14.25" customHeight="1" x14ac:dyDescent="0.25">
      <c r="A118" s="44"/>
      <c r="B118" s="27"/>
      <c r="C118"/>
      <c r="D118"/>
    </row>
    <row r="119" spans="1:4" x14ac:dyDescent="0.25">
      <c r="A119" s="44"/>
      <c r="B119" s="43"/>
      <c r="C119"/>
      <c r="D119"/>
    </row>
    <row r="120" spans="1:4" x14ac:dyDescent="0.25">
      <c r="A120" s="38" t="s">
        <v>94</v>
      </c>
      <c r="B120" s="39"/>
      <c r="C120"/>
      <c r="D120"/>
    </row>
    <row r="121" spans="1:4" x14ac:dyDescent="0.25">
      <c r="A121" s="52" t="s">
        <v>95</v>
      </c>
      <c r="B121" s="43">
        <v>0</v>
      </c>
      <c r="C121"/>
      <c r="D121"/>
    </row>
    <row r="122" spans="1:4" x14ac:dyDescent="0.25">
      <c r="A122" s="52" t="s">
        <v>96</v>
      </c>
      <c r="B122" s="65">
        <v>0</v>
      </c>
      <c r="C122"/>
      <c r="D122"/>
    </row>
    <row r="123" spans="1:4" x14ac:dyDescent="0.25">
      <c r="A123" s="66" t="s">
        <v>97</v>
      </c>
      <c r="B123" s="67">
        <f>B121+B122</f>
        <v>0</v>
      </c>
      <c r="C123"/>
      <c r="D123"/>
    </row>
    <row r="124" spans="1:4" s="54" customFormat="1" x14ac:dyDescent="0.25">
      <c r="A124" s="79"/>
      <c r="B124" s="79"/>
    </row>
    <row r="125" spans="1:4" x14ac:dyDescent="0.25">
      <c r="A125" s="11" t="s">
        <v>126</v>
      </c>
      <c r="B125" s="68"/>
      <c r="C125"/>
      <c r="D125"/>
    </row>
    <row r="126" spans="1:4" x14ac:dyDescent="0.25">
      <c r="A126" s="17" t="s">
        <v>98</v>
      </c>
      <c r="B126" s="18">
        <v>0</v>
      </c>
      <c r="C126"/>
      <c r="D126"/>
    </row>
    <row r="127" spans="1:4" x14ac:dyDescent="0.25">
      <c r="A127" s="13" t="s">
        <v>99</v>
      </c>
      <c r="B127" s="14">
        <f>B128+B129+B130+B131+B132+B133+B134</f>
        <v>44.13</v>
      </c>
      <c r="C127"/>
      <c r="D127"/>
    </row>
    <row r="128" spans="1:4" x14ac:dyDescent="0.25">
      <c r="A128" s="15" t="s">
        <v>100</v>
      </c>
      <c r="B128" s="16">
        <v>0</v>
      </c>
      <c r="C128"/>
      <c r="D128"/>
    </row>
    <row r="129" spans="1:4" x14ac:dyDescent="0.25">
      <c r="A129" s="15" t="s">
        <v>101</v>
      </c>
      <c r="B129" s="16">
        <v>0</v>
      </c>
      <c r="C129"/>
      <c r="D129"/>
    </row>
    <row r="130" spans="1:4" x14ac:dyDescent="0.25">
      <c r="A130" s="15" t="s">
        <v>102</v>
      </c>
      <c r="B130" s="16">
        <v>0</v>
      </c>
      <c r="C130"/>
      <c r="D130"/>
    </row>
    <row r="131" spans="1:4" x14ac:dyDescent="0.25">
      <c r="A131" s="15" t="s">
        <v>103</v>
      </c>
      <c r="B131" s="16">
        <v>0</v>
      </c>
      <c r="C131"/>
      <c r="D131"/>
    </row>
    <row r="132" spans="1:4" x14ac:dyDescent="0.25">
      <c r="A132" s="15" t="s">
        <v>104</v>
      </c>
      <c r="B132" s="16">
        <v>0.41</v>
      </c>
      <c r="C132"/>
      <c r="D132"/>
    </row>
    <row r="133" spans="1:4" x14ac:dyDescent="0.25">
      <c r="A133" s="15" t="s">
        <v>122</v>
      </c>
      <c r="B133" s="16">
        <v>0.72</v>
      </c>
      <c r="C133"/>
      <c r="D133"/>
    </row>
    <row r="134" spans="1:4" x14ac:dyDescent="0.25">
      <c r="A134" s="15" t="s">
        <v>124</v>
      </c>
      <c r="B134" s="16">
        <v>43</v>
      </c>
      <c r="C134"/>
      <c r="D134"/>
    </row>
    <row r="135" spans="1:4" x14ac:dyDescent="0.25">
      <c r="A135" s="13" t="s">
        <v>105</v>
      </c>
      <c r="B135" s="14">
        <f>B136+B137+B138+B139+B140</f>
        <v>4060752.54</v>
      </c>
      <c r="C135"/>
      <c r="D135"/>
    </row>
    <row r="136" spans="1:4" x14ac:dyDescent="0.25">
      <c r="A136" s="17" t="s">
        <v>106</v>
      </c>
      <c r="B136" s="18">
        <v>0.01</v>
      </c>
      <c r="C136"/>
      <c r="D136"/>
    </row>
    <row r="137" spans="1:4" x14ac:dyDescent="0.25">
      <c r="A137" s="15" t="s">
        <v>107</v>
      </c>
      <c r="B137" s="16">
        <v>1665675.49</v>
      </c>
      <c r="C137"/>
      <c r="D137"/>
    </row>
    <row r="138" spans="1:4" x14ac:dyDescent="0.25">
      <c r="A138" s="15" t="s">
        <v>108</v>
      </c>
      <c r="B138" s="16">
        <v>0</v>
      </c>
      <c r="C138"/>
      <c r="D138"/>
    </row>
    <row r="139" spans="1:4" x14ac:dyDescent="0.25">
      <c r="A139" s="15" t="s">
        <v>109</v>
      </c>
      <c r="B139" s="16">
        <v>157480.95000000001</v>
      </c>
      <c r="C139"/>
      <c r="D139"/>
    </row>
    <row r="140" spans="1:4" x14ac:dyDescent="0.25">
      <c r="A140" s="15" t="s">
        <v>110</v>
      </c>
      <c r="B140" s="16">
        <v>2237596.09</v>
      </c>
      <c r="C140"/>
      <c r="D140"/>
    </row>
    <row r="141" spans="1:4" x14ac:dyDescent="0.25">
      <c r="A141" s="66" t="s">
        <v>111</v>
      </c>
      <c r="B141" s="69">
        <f>(B44+B57)-(B101+B105+B106)</f>
        <v>4060796.669999999</v>
      </c>
      <c r="C141"/>
      <c r="D141"/>
    </row>
    <row r="142" spans="1:4" x14ac:dyDescent="0.25">
      <c r="A142" s="70" t="s">
        <v>112</v>
      </c>
      <c r="B142" s="71">
        <v>0</v>
      </c>
    </row>
    <row r="143" spans="1:4" x14ac:dyDescent="0.25">
      <c r="A143" s="72" t="s">
        <v>113</v>
      </c>
      <c r="B143" s="73"/>
    </row>
    <row r="144" spans="1:4" x14ac:dyDescent="0.25">
      <c r="A144" s="74" t="s">
        <v>114</v>
      </c>
      <c r="B144" s="69">
        <v>0</v>
      </c>
    </row>
    <row r="145" spans="1:2" x14ac:dyDescent="0.25">
      <c r="A145" s="74" t="s">
        <v>115</v>
      </c>
      <c r="B145" s="69">
        <v>0</v>
      </c>
    </row>
    <row r="146" spans="1:2" x14ac:dyDescent="0.25">
      <c r="A146" s="74" t="s">
        <v>116</v>
      </c>
      <c r="B146" s="69">
        <v>0</v>
      </c>
    </row>
    <row r="147" spans="1:2" x14ac:dyDescent="0.25">
      <c r="A147" s="72" t="s">
        <v>117</v>
      </c>
      <c r="B147" s="75">
        <f>B144+B145+B146</f>
        <v>0</v>
      </c>
    </row>
    <row r="148" spans="1:2" x14ac:dyDescent="0.25">
      <c r="A148" s="80" t="s">
        <v>118</v>
      </c>
      <c r="B148" s="80"/>
    </row>
    <row r="149" spans="1:2" x14ac:dyDescent="0.25">
      <c r="A149" s="80"/>
      <c r="B149" s="80"/>
    </row>
    <row r="150" spans="1:2" x14ac:dyDescent="0.25">
      <c r="A150" s="80"/>
      <c r="B150" s="80"/>
    </row>
    <row r="151" spans="1:2" x14ac:dyDescent="0.25">
      <c r="A151" t="s">
        <v>119</v>
      </c>
    </row>
    <row r="155" spans="1:2" x14ac:dyDescent="0.25">
      <c r="A155" t="s">
        <v>120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24:B124"/>
    <mergeCell ref="A148:B150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Arialdo</cp:lastModifiedBy>
  <cp:lastPrinted>2022-07-13T13:26:32Z</cp:lastPrinted>
  <dcterms:created xsi:type="dcterms:W3CDTF">2022-06-10T18:55:23Z</dcterms:created>
  <dcterms:modified xsi:type="dcterms:W3CDTF">2022-09-14T16:15:16Z</dcterms:modified>
</cp:coreProperties>
</file>