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4-2022\"/>
    </mc:Choice>
  </mc:AlternateContent>
  <xr:revisionPtr revIDLastSave="0" documentId="8_{6AF610BF-AAE0-4691-808A-66C8FB0D447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1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1" l="1"/>
  <c r="B63" i="1"/>
  <c r="B59" i="1"/>
  <c r="B47" i="1"/>
  <c r="B35" i="1"/>
  <c r="B131" i="1" l="1"/>
  <c r="B125" i="1"/>
  <c r="B74" i="1"/>
  <c r="B76" i="1" l="1"/>
  <c r="B65" i="1"/>
  <c r="B79" i="1" s="1"/>
  <c r="B56" i="1"/>
  <c r="B27" i="1"/>
  <c r="B43" i="1" s="1"/>
  <c r="B78" i="1" l="1"/>
  <c r="B81" i="1" s="1"/>
  <c r="B102" i="1"/>
  <c r="B105" i="1" s="1"/>
  <c r="B67" i="1"/>
  <c r="B99" i="1"/>
  <c r="B137" i="1" s="1"/>
  <c r="B143" i="1"/>
  <c r="B121" i="1"/>
  <c r="B114" i="1"/>
</calcChain>
</file>

<file path=xl/sharedStrings.xml><?xml version="1.0" encoding="utf-8"?>
<sst xmlns="http://schemas.openxmlformats.org/spreadsheetml/2006/main" count="125" uniqueCount="125">
  <si>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</si>
  <si>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</si>
  <si>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</si>
  <si>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</si>
  <si>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</si>
  <si>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</si>
  <si>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</si>
  <si>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</si>
  <si>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</si>
  <si>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</si>
  <si>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</si>
  <si>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</si>
  <si>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</si>
  <si>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</si>
  <si>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</si>
  <si>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</si>
  <si>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</si>
  <si>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</si>
  <si>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</si>
  <si>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</si>
  <si>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</si>
  <si>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</si>
  <si>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</si>
  <si>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1.2.2 C/C 5655-6 - CUSTEIO</t>
  </si>
  <si>
    <t>2.1 Repasse - C/C 5615-7 - CUSTEIO</t>
  </si>
  <si>
    <t>SALDO ANTERIOR (1= 1 .1+ 1.2 + 1.3)</t>
  </si>
  <si>
    <t>1.3.2 C/A 5630-0 - CUSTEIO</t>
  </si>
  <si>
    <t>1.3.3 C/A 5655-6 - CUSTEIO (APLICAÇÃO 3%)</t>
  </si>
  <si>
    <t>1.3.4 C/A 5654-8 - INVESTIMENTO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</si>
  <si>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</si>
  <si>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</si>
  <si>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</si>
  <si>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</si>
  <si>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</si>
  <si>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</si>
  <si>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</si>
  <si>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</si>
  <si>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1.2.3 C/C 5630-0 - CUSTEIO (APLICAÇÃO 3%)</t>
  </si>
  <si>
    <t>1.3.1 C/A 5616-5 - CUSTEIO</t>
  </si>
  <si>
    <t>VIGÊNCIA DO CONTRATO DE GESTÃO/TERMO ADITIVO:                                                             INÍCIO:  CONTINUIDADE APÓS 18/09/201</t>
  </si>
  <si>
    <t>9.Nota Explicativa:   Os descontos não foram disponibilizados pela Secretaria correspondentes a glosa de servidores cedidos e de energia</t>
  </si>
  <si>
    <t>Competência: 02/2022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</si>
  <si>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</si>
  <si>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</si>
  <si>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</si>
  <si>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</si>
  <si>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 xml:space="preserve">1.3.5 C/A 6292-7 - CUSTEIO </t>
  </si>
  <si>
    <t>1.3.6 C/A 6293-4 - CUSTEIO</t>
  </si>
  <si>
    <t>1.3.7 C/A 6294-1 - INVESTIMENTO</t>
  </si>
  <si>
    <t>SUBTOTAL  DE ENTRADAS (2= 2.1+2.2+2.3+2.4+2.5+2.6)</t>
  </si>
  <si>
    <t>3. RESGATE APLICAÇÃO FINANCEIRA</t>
  </si>
  <si>
    <t>TOTAL DAS ENTRADAS (2+3)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</si>
  <si>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</si>
  <si>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</si>
  <si>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</si>
  <si>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</si>
  <si>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</si>
  <si>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</si>
  <si>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>3.1.4 Resgate Aplicação - C/A 6293-4 - CUSTEIO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</si>
  <si>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</si>
  <si>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</si>
  <si>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</si>
  <si>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</si>
  <si>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</si>
  <si>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</si>
  <si>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4.1.4 Aplicação Financeira - C/A 6293-4 - CUSTEIO</t>
  </si>
  <si>
    <t>TOTAL DAS APLICAÇÕES FINANCEIRAS (4= 4.1+4.2)</t>
  </si>
  <si>
    <t>IRRF/IOF S/Aplicação Financeira (-)</t>
  </si>
  <si>
    <t>Entrada Conta Aplicação Financeira (+)</t>
  </si>
  <si>
    <t>Saida Conta Aplicação Financeira ref. Resgate em Conta  (-)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</si>
  <si>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</si>
  <si>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</si>
  <si>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</si>
  <si>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</si>
  <si>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</si>
  <si>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</si>
  <si>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</si>
  <si>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</si>
  <si>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</si>
  <si>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</si>
  <si>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</si>
  <si>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</si>
  <si>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</si>
  <si>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</si>
  <si>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</si>
  <si>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</si>
  <si>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</si>
  <si>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SALDO FINAL DO PERIODO</t>
  </si>
  <si>
    <t>2.2.4 Rendimento sobre Aplicação Financeiras - C/A 6293-4  CUSTEIO</t>
  </si>
  <si>
    <t>6. TRANSFERÊNCIAS</t>
  </si>
  <si>
    <t>6.1 Transferências para Conta Aplicação</t>
  </si>
  <si>
    <t>6.2. Aporte para Caixa (-)</t>
  </si>
  <si>
    <t xml:space="preserve">6.3. Devolução do Saldo de Caixa 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</si>
  <si>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</si>
  <si>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</si>
  <si>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</si>
  <si>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</si>
  <si>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</si>
  <si>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</si>
  <si>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</si>
  <si>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</si>
  <si>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TOTAL DE PAGAMENTOS - CUSTEIO (5= 5.1.1+5.1.2+5.1.3+5.1.4+5.1.5+5.1.6+5.1.7+5.1.8+5.1.9+5.1.10+5.1.11+5.1.12+5.1.13+5.1+14)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</si>
  <si>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</si>
  <si>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</si>
  <si>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</si>
  <si>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</si>
  <si>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 xml:space="preserve">9.SALDO BANCÁRIO FINAL EM 28/02/2022   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</si>
  <si>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</si>
  <si>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</si>
  <si>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</si>
  <si>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</si>
  <si>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</si>
  <si>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</si>
  <si>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</si>
  <si>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</si>
  <si>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</si>
  <si>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</si>
  <si>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</si>
  <si>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</si>
  <si>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</si>
  <si>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</si>
  <si>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</si>
  <si>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</si>
  <si>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</si>
  <si>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 xml:space="preserve">SALDO BANCÁRIO FINAL : 9= (1+2)-(5+6.2+6.3)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</si>
</sst>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9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 shrinkToFit="1"/>
    </xf>
    <xf numFmtId="4" fontId="0" fillId="9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3"/>
  <sheetViews>
    <sheetView showGridLines="0" tabSelected="1" view="pageBreakPreview" zoomScale="70" zoomScaleNormal="70" zoomScaleSheetLayoutView="70" zoomScalePageLayoutView="70" workbookViewId="0">
      <selection activeCell="E139" sqref="E139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20.42578125" customWidth="1"/>
    <col min="4" max="4" width="41.7109375" style="1" hidden="1" customWidth="1"/>
  </cols>
  <sheetData>
    <row r="1" spans="1:3" ht="121.5" customHeight="1" x14ac:dyDescent="0.25">
      <c r="A1" s="91"/>
      <c r="B1" s="91"/>
    </row>
    <row r="2" spans="1:3" customFormat="1" x14ac:dyDescent="0.25">
      <c r="A2" s="92" t="s">
        <v>0</v>
      </c>
      <c r="B2" s="92"/>
      <c r="C2" s="1"/>
    </row>
    <row r="3" spans="1:3" customFormat="1" x14ac:dyDescent="0.25">
      <c r="A3" s="92"/>
      <c r="B3" s="92"/>
      <c r="C3" s="1"/>
    </row>
    <row r="4" spans="1:3" customFormat="1" x14ac:dyDescent="0.25">
      <c r="A4" s="92"/>
      <c r="B4" s="92"/>
      <c r="C4" s="1"/>
    </row>
    <row r="5" spans="1:3" customFormat="1" x14ac:dyDescent="0.25">
      <c r="A5" s="92"/>
      <c r="B5" s="92"/>
      <c r="C5" s="1"/>
    </row>
    <row r="6" spans="1:3" customFormat="1" x14ac:dyDescent="0.25">
      <c r="A6" s="92"/>
      <c r="B6" s="92"/>
      <c r="C6" s="1"/>
    </row>
    <row r="7" spans="1:3" customFormat="1" x14ac:dyDescent="0.25">
      <c r="A7" s="92"/>
      <c r="B7" s="92"/>
      <c r="C7" s="2"/>
    </row>
    <row r="8" spans="1:3" customFormat="1" ht="23.25" customHeight="1" x14ac:dyDescent="0.25">
      <c r="A8" s="93" t="s">
        <v>1</v>
      </c>
      <c r="B8" s="93"/>
      <c r="C8" s="2"/>
    </row>
    <row r="9" spans="1:3" customFormat="1" ht="23.25" customHeight="1" x14ac:dyDescent="0.25">
      <c r="A9" s="93"/>
      <c r="B9" s="93"/>
      <c r="C9" s="2"/>
    </row>
    <row r="10" spans="1:3" customFormat="1" x14ac:dyDescent="0.25">
      <c r="A10" s="94" t="s">
        <v>2</v>
      </c>
      <c r="B10" s="94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87" t="s">
        <v>4</v>
      </c>
      <c r="B12" s="87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87" t="s">
        <v>6</v>
      </c>
      <c r="B14" s="87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87" t="s">
        <v>39</v>
      </c>
      <c r="B17" s="87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32">
        <v>6382487.9800000004</v>
      </c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88" t="s">
        <v>11</v>
      </c>
      <c r="B22" s="88"/>
      <c r="D22"/>
    </row>
    <row r="23" spans="1:4" ht="26.25" x14ac:dyDescent="0.25">
      <c r="A23" s="10"/>
      <c r="B23" s="89" t="s">
        <v>12</v>
      </c>
      <c r="D23"/>
    </row>
    <row r="24" spans="1:4" ht="14.25" customHeight="1" x14ac:dyDescent="0.25">
      <c r="A24" s="11" t="s">
        <v>41</v>
      </c>
      <c r="B24" s="89"/>
      <c r="C24" s="12"/>
      <c r="D24"/>
    </row>
    <row r="25" spans="1:4" x14ac:dyDescent="0.25">
      <c r="A25" s="13" t="s">
        <v>13</v>
      </c>
      <c r="B25" s="14"/>
      <c r="C25" s="15"/>
      <c r="D25"/>
    </row>
    <row r="26" spans="1:4" x14ac:dyDescent="0.25">
      <c r="A26" s="55" t="s">
        <v>14</v>
      </c>
      <c r="B26" s="56">
        <v>0</v>
      </c>
      <c r="C26" s="18"/>
      <c r="D26"/>
    </row>
    <row r="27" spans="1:4" x14ac:dyDescent="0.25">
      <c r="A27" s="55" t="s">
        <v>15</v>
      </c>
      <c r="B27" s="56">
        <f>SUM(B28:B33)</f>
        <v>289.07</v>
      </c>
      <c r="C27" s="18"/>
      <c r="D27"/>
    </row>
    <row r="28" spans="1:4" x14ac:dyDescent="0.25">
      <c r="A28" s="63" t="s">
        <v>22</v>
      </c>
      <c r="B28" s="64">
        <v>0</v>
      </c>
      <c r="C28" s="18"/>
      <c r="D28"/>
    </row>
    <row r="29" spans="1:4" x14ac:dyDescent="0.25">
      <c r="A29" s="63" t="s">
        <v>23</v>
      </c>
      <c r="B29" s="64">
        <v>0</v>
      </c>
      <c r="C29" s="18"/>
      <c r="D29"/>
    </row>
    <row r="30" spans="1:4" x14ac:dyDescent="0.25">
      <c r="A30" s="63" t="s">
        <v>37</v>
      </c>
      <c r="B30" s="64">
        <v>0</v>
      </c>
      <c r="C30" s="18"/>
      <c r="D30"/>
    </row>
    <row r="31" spans="1:4" x14ac:dyDescent="0.25">
      <c r="A31" s="63" t="s">
        <v>42</v>
      </c>
      <c r="B31" s="64">
        <v>289.07</v>
      </c>
      <c r="C31" s="18"/>
      <c r="D31"/>
    </row>
    <row r="32" spans="1:4" x14ac:dyDescent="0.25">
      <c r="A32" s="63" t="s">
        <v>43</v>
      </c>
      <c r="B32" s="64">
        <v>0</v>
      </c>
      <c r="C32" s="18"/>
      <c r="D32"/>
    </row>
    <row r="33" spans="1:4" x14ac:dyDescent="0.25">
      <c r="A33" s="63" t="s">
        <v>44</v>
      </c>
      <c r="B33" s="64">
        <v>0</v>
      </c>
      <c r="C33" s="18"/>
      <c r="D33"/>
    </row>
    <row r="34" spans="1:4" x14ac:dyDescent="0.25">
      <c r="A34" s="63" t="s">
        <v>45</v>
      </c>
      <c r="B34" s="64">
        <v>0</v>
      </c>
      <c r="C34" s="18"/>
      <c r="D34"/>
    </row>
    <row r="35" spans="1:4" x14ac:dyDescent="0.25">
      <c r="A35" s="55" t="s">
        <v>16</v>
      </c>
      <c r="B35" s="56">
        <f>(B36+B37+B38+B39+B40+B41+B42)</f>
        <v>5733478.129999999</v>
      </c>
      <c r="C35" s="18"/>
      <c r="D35"/>
    </row>
    <row r="36" spans="1:4" x14ac:dyDescent="0.25">
      <c r="A36" s="16" t="s">
        <v>38</v>
      </c>
      <c r="B36" s="17">
        <v>0.01</v>
      </c>
      <c r="C36" s="18"/>
      <c r="D36"/>
    </row>
    <row r="37" spans="1:4" x14ac:dyDescent="0.25">
      <c r="A37" s="63" t="s">
        <v>26</v>
      </c>
      <c r="B37" s="64">
        <v>2346588.88</v>
      </c>
      <c r="C37" s="18"/>
      <c r="D37"/>
    </row>
    <row r="38" spans="1:4" x14ac:dyDescent="0.25">
      <c r="A38" s="63" t="s">
        <v>27</v>
      </c>
      <c r="B38" s="64">
        <v>0.13</v>
      </c>
      <c r="C38" s="18"/>
      <c r="D38"/>
    </row>
    <row r="39" spans="1:4" x14ac:dyDescent="0.25">
      <c r="A39" s="63" t="s">
        <v>28</v>
      </c>
      <c r="B39" s="64">
        <v>1830724.17</v>
      </c>
      <c r="C39" s="18"/>
      <c r="D39"/>
    </row>
    <row r="40" spans="1:4" x14ac:dyDescent="0.25">
      <c r="A40" s="63" t="s">
        <v>46</v>
      </c>
      <c r="B40" s="64">
        <v>0</v>
      </c>
      <c r="C40" s="18"/>
      <c r="D40"/>
    </row>
    <row r="41" spans="1:4" x14ac:dyDescent="0.25">
      <c r="A41" s="63" t="s">
        <v>47</v>
      </c>
      <c r="B41" s="64">
        <v>1556164.94</v>
      </c>
      <c r="C41" s="18"/>
      <c r="D41"/>
    </row>
    <row r="42" spans="1:4" x14ac:dyDescent="0.25">
      <c r="A42" s="63" t="s">
        <v>48</v>
      </c>
      <c r="B42" s="64">
        <v>0</v>
      </c>
      <c r="C42" s="18"/>
      <c r="D42"/>
    </row>
    <row r="43" spans="1:4" x14ac:dyDescent="0.25">
      <c r="A43" s="19" t="s">
        <v>25</v>
      </c>
      <c r="B43" s="20">
        <f>(B26+B27+B35)</f>
        <v>5733767.1999999993</v>
      </c>
      <c r="C43" s="18"/>
      <c r="D43"/>
    </row>
    <row r="44" spans="1:4" x14ac:dyDescent="0.25">
      <c r="A44" s="21"/>
      <c r="B44" s="17"/>
      <c r="C44" s="18"/>
      <c r="D44"/>
    </row>
    <row r="45" spans="1:4" x14ac:dyDescent="0.25">
      <c r="A45" s="13" t="s">
        <v>17</v>
      </c>
      <c r="B45" s="13"/>
      <c r="C45" s="12"/>
      <c r="D45"/>
    </row>
    <row r="46" spans="1:4" x14ac:dyDescent="0.25">
      <c r="A46" s="65" t="s">
        <v>24</v>
      </c>
      <c r="B46" s="66">
        <v>6000000</v>
      </c>
      <c r="C46" s="24"/>
      <c r="D46"/>
    </row>
    <row r="47" spans="1:4" x14ac:dyDescent="0.25">
      <c r="A47" s="65" t="s">
        <v>29</v>
      </c>
      <c r="B47" s="66">
        <f>(B48+B49+B50+B51)</f>
        <v>53585.17</v>
      </c>
      <c r="C47" s="24"/>
      <c r="D47"/>
    </row>
    <row r="48" spans="1:4" x14ac:dyDescent="0.25">
      <c r="A48" s="3" t="s">
        <v>30</v>
      </c>
      <c r="B48" s="23">
        <v>26591.87</v>
      </c>
      <c r="C48" s="24"/>
      <c r="D48"/>
    </row>
    <row r="49" spans="1:4" x14ac:dyDescent="0.25">
      <c r="A49" s="3" t="s">
        <v>31</v>
      </c>
      <c r="B49" s="23">
        <v>0</v>
      </c>
      <c r="C49" s="24"/>
      <c r="D49"/>
    </row>
    <row r="50" spans="1:4" x14ac:dyDescent="0.25">
      <c r="A50" s="3" t="s">
        <v>32</v>
      </c>
      <c r="B50" s="23">
        <v>14105.76</v>
      </c>
      <c r="C50" s="24"/>
      <c r="D50"/>
    </row>
    <row r="51" spans="1:4" x14ac:dyDescent="0.25">
      <c r="A51" s="3" t="s">
        <v>88</v>
      </c>
      <c r="B51" s="23">
        <v>12887.54</v>
      </c>
      <c r="C51" s="24"/>
      <c r="D51"/>
    </row>
    <row r="52" spans="1:4" x14ac:dyDescent="0.25">
      <c r="A52" s="67" t="s">
        <v>33</v>
      </c>
      <c r="B52" s="66">
        <v>2183.9299999999998</v>
      </c>
      <c r="C52" s="24"/>
      <c r="D52"/>
    </row>
    <row r="53" spans="1:4" x14ac:dyDescent="0.25">
      <c r="A53" s="67" t="s">
        <v>34</v>
      </c>
      <c r="B53" s="66">
        <v>4000</v>
      </c>
      <c r="C53" s="24"/>
      <c r="D53"/>
    </row>
    <row r="54" spans="1:4" x14ac:dyDescent="0.25">
      <c r="A54" s="67" t="s">
        <v>35</v>
      </c>
      <c r="B54" s="66">
        <v>1428.32</v>
      </c>
      <c r="C54" s="24"/>
      <c r="D54"/>
    </row>
    <row r="55" spans="1:4" x14ac:dyDescent="0.25">
      <c r="A55" s="67" t="s">
        <v>36</v>
      </c>
      <c r="B55" s="66">
        <v>0</v>
      </c>
      <c r="C55" s="24"/>
      <c r="D55"/>
    </row>
    <row r="56" spans="1:4" x14ac:dyDescent="0.25">
      <c r="A56" s="25" t="s">
        <v>49</v>
      </c>
      <c r="B56" s="26">
        <f>SUM(B46+B47+B52+B53+B54+B55)</f>
        <v>6061197.4199999999</v>
      </c>
      <c r="C56" s="27"/>
      <c r="D56"/>
    </row>
    <row r="57" spans="1:4" x14ac:dyDescent="0.25">
      <c r="A57" s="25"/>
      <c r="B57" s="26"/>
      <c r="C57" s="27"/>
      <c r="D57"/>
    </row>
    <row r="58" spans="1:4" x14ac:dyDescent="0.25">
      <c r="A58" s="29" t="s">
        <v>50</v>
      </c>
      <c r="B58" s="70"/>
      <c r="C58" s="27"/>
      <c r="D58"/>
    </row>
    <row r="59" spans="1:4" x14ac:dyDescent="0.25">
      <c r="A59" s="72" t="s">
        <v>52</v>
      </c>
      <c r="B59" s="73">
        <f>(B60+B61+B62)</f>
        <v>3283029.03</v>
      </c>
      <c r="C59" s="27"/>
      <c r="D59"/>
    </row>
    <row r="60" spans="1:4" x14ac:dyDescent="0.25">
      <c r="A60" s="22" t="s">
        <v>53</v>
      </c>
      <c r="B60" s="23">
        <v>3262493.71</v>
      </c>
      <c r="C60" s="27"/>
      <c r="D60"/>
    </row>
    <row r="61" spans="1:4" x14ac:dyDescent="0.25">
      <c r="A61" s="22" t="s">
        <v>54</v>
      </c>
      <c r="B61" s="23">
        <v>0.13</v>
      </c>
      <c r="C61" s="27"/>
      <c r="D61"/>
    </row>
    <row r="62" spans="1:4" x14ac:dyDescent="0.25">
      <c r="A62" s="22" t="s">
        <v>58</v>
      </c>
      <c r="B62" s="23">
        <v>20535.189999999999</v>
      </c>
      <c r="C62" s="27"/>
      <c r="D62"/>
    </row>
    <row r="63" spans="1:4" x14ac:dyDescent="0.25">
      <c r="A63" s="65" t="s">
        <v>55</v>
      </c>
      <c r="B63" s="66">
        <f>B64</f>
        <v>0</v>
      </c>
      <c r="C63" s="27"/>
      <c r="D63"/>
    </row>
    <row r="64" spans="1:4" x14ac:dyDescent="0.25">
      <c r="A64" s="22" t="s">
        <v>56</v>
      </c>
      <c r="B64" s="23">
        <v>0</v>
      </c>
      <c r="C64" s="27"/>
      <c r="D64"/>
    </row>
    <row r="65" spans="1:4" x14ac:dyDescent="0.25">
      <c r="A65" s="25" t="s">
        <v>57</v>
      </c>
      <c r="B65" s="30">
        <f>B59+B63</f>
        <v>3283029.03</v>
      </c>
      <c r="C65" s="27"/>
      <c r="D65"/>
    </row>
    <row r="66" spans="1:4" x14ac:dyDescent="0.25">
      <c r="A66" s="25"/>
      <c r="B66" s="26"/>
      <c r="C66" s="27"/>
      <c r="D66"/>
    </row>
    <row r="67" spans="1:4" x14ac:dyDescent="0.25">
      <c r="A67" s="79" t="s">
        <v>51</v>
      </c>
      <c r="B67" s="78">
        <f>(B56+B65)</f>
        <v>9344226.4499999993</v>
      </c>
      <c r="C67" s="27"/>
      <c r="D67"/>
    </row>
    <row r="68" spans="1:4" x14ac:dyDescent="0.25">
      <c r="A68" s="80"/>
      <c r="B68" s="81"/>
      <c r="C68" s="27"/>
      <c r="D68"/>
    </row>
    <row r="69" spans="1:4" x14ac:dyDescent="0.25">
      <c r="A69" s="35" t="s">
        <v>59</v>
      </c>
      <c r="B69" s="36"/>
      <c r="C69" s="27"/>
      <c r="D69"/>
    </row>
    <row r="70" spans="1:4" x14ac:dyDescent="0.25">
      <c r="A70" s="71" t="s">
        <v>60</v>
      </c>
      <c r="B70" s="75">
        <f>B71+B72+B73</f>
        <v>5985299.9800000004</v>
      </c>
      <c r="C70" s="27"/>
      <c r="D70"/>
    </row>
    <row r="71" spans="1:4" x14ac:dyDescent="0.25">
      <c r="A71" s="37" t="s">
        <v>61</v>
      </c>
      <c r="B71" s="28">
        <v>5805299.9800000004</v>
      </c>
      <c r="C71" s="27"/>
      <c r="D71"/>
    </row>
    <row r="72" spans="1:4" x14ac:dyDescent="0.25">
      <c r="A72" s="3" t="s">
        <v>62</v>
      </c>
      <c r="B72" s="28">
        <v>0</v>
      </c>
      <c r="C72" s="27"/>
      <c r="D72"/>
    </row>
    <row r="73" spans="1:4" x14ac:dyDescent="0.25">
      <c r="A73" s="3" t="s">
        <v>65</v>
      </c>
      <c r="B73" s="28">
        <v>180000</v>
      </c>
      <c r="C73" s="27"/>
      <c r="D73"/>
    </row>
    <row r="74" spans="1:4" x14ac:dyDescent="0.25">
      <c r="A74" s="31" t="s">
        <v>63</v>
      </c>
      <c r="B74" s="76">
        <f>B75</f>
        <v>0</v>
      </c>
      <c r="C74" s="27"/>
      <c r="D74"/>
    </row>
    <row r="75" spans="1:4" x14ac:dyDescent="0.25">
      <c r="A75" s="3" t="s">
        <v>64</v>
      </c>
      <c r="B75" s="28">
        <v>0</v>
      </c>
      <c r="C75" s="8"/>
      <c r="D75"/>
    </row>
    <row r="76" spans="1:4" x14ac:dyDescent="0.25">
      <c r="A76" s="72" t="s">
        <v>66</v>
      </c>
      <c r="B76" s="74">
        <f>B70+B74</f>
        <v>5985299.9800000004</v>
      </c>
      <c r="C76" s="8"/>
      <c r="D76"/>
    </row>
    <row r="77" spans="1:4" x14ac:dyDescent="0.25">
      <c r="A77" s="25"/>
      <c r="B77" s="26"/>
      <c r="C77" s="8"/>
      <c r="D77"/>
    </row>
    <row r="78" spans="1:4" x14ac:dyDescent="0.25">
      <c r="A78" s="82" t="s">
        <v>68</v>
      </c>
      <c r="B78" s="83">
        <f>B76</f>
        <v>5985299.9800000004</v>
      </c>
      <c r="C78" s="8"/>
      <c r="D78"/>
    </row>
    <row r="79" spans="1:4" x14ac:dyDescent="0.25">
      <c r="A79" s="82" t="s">
        <v>69</v>
      </c>
      <c r="B79" s="83">
        <f>B65</f>
        <v>3283029.03</v>
      </c>
      <c r="C79" s="8"/>
      <c r="D79"/>
    </row>
    <row r="80" spans="1:4" x14ac:dyDescent="0.25">
      <c r="A80" s="82" t="s">
        <v>67</v>
      </c>
      <c r="B80" s="83">
        <v>0</v>
      </c>
      <c r="C80" s="8"/>
      <c r="D80"/>
    </row>
    <row r="81" spans="1:4" x14ac:dyDescent="0.25">
      <c r="A81" s="84" t="s">
        <v>70</v>
      </c>
      <c r="B81" s="85">
        <f>B78-B79-B80</f>
        <v>2702270.9500000007</v>
      </c>
      <c r="C81" s="8"/>
      <c r="D81"/>
    </row>
    <row r="82" spans="1:4" x14ac:dyDescent="0.25">
      <c r="A82" s="84"/>
      <c r="B82" s="85"/>
      <c r="C82" s="8"/>
      <c r="D82"/>
    </row>
    <row r="83" spans="1:4" x14ac:dyDescent="0.25">
      <c r="A83" s="29" t="s">
        <v>72</v>
      </c>
      <c r="B83" s="38"/>
      <c r="C83" s="8"/>
      <c r="D83"/>
    </row>
    <row r="84" spans="1:4" ht="15.75" customHeight="1" x14ac:dyDescent="0.25">
      <c r="A84" s="29" t="s">
        <v>71</v>
      </c>
      <c r="B84" s="29"/>
      <c r="C84" s="8"/>
      <c r="D84"/>
    </row>
    <row r="85" spans="1:4" ht="15.75" customHeight="1" x14ac:dyDescent="0.25">
      <c r="A85" s="39" t="s">
        <v>73</v>
      </c>
      <c r="B85" s="23">
        <v>864321.46</v>
      </c>
      <c r="C85" s="8"/>
      <c r="D85"/>
    </row>
    <row r="86" spans="1:4" ht="15.75" customHeight="1" x14ac:dyDescent="0.25">
      <c r="A86" s="40" t="s">
        <v>74</v>
      </c>
      <c r="B86" s="23">
        <v>1576154.02</v>
      </c>
      <c r="C86" s="8"/>
      <c r="D86"/>
    </row>
    <row r="87" spans="1:4" x14ac:dyDescent="0.25">
      <c r="A87" s="40" t="s">
        <v>75</v>
      </c>
      <c r="B87" s="23">
        <v>196869.9</v>
      </c>
      <c r="C87" s="8"/>
      <c r="D87"/>
    </row>
    <row r="88" spans="1:4" x14ac:dyDescent="0.25">
      <c r="A88" s="39" t="s">
        <v>76</v>
      </c>
      <c r="B88" s="23">
        <v>0</v>
      </c>
      <c r="C88" s="8"/>
      <c r="D88"/>
    </row>
    <row r="89" spans="1:4" x14ac:dyDescent="0.25">
      <c r="A89" s="39" t="s">
        <v>77</v>
      </c>
      <c r="B89" s="23">
        <v>484859.62</v>
      </c>
      <c r="C89" s="8"/>
      <c r="D89"/>
    </row>
    <row r="90" spans="1:4" s="34" customFormat="1" x14ac:dyDescent="0.25">
      <c r="A90" s="39" t="s">
        <v>78</v>
      </c>
      <c r="B90" s="23">
        <v>148200.92000000001</v>
      </c>
      <c r="C90" s="33"/>
    </row>
    <row r="91" spans="1:4" ht="30" x14ac:dyDescent="0.25">
      <c r="A91" s="39" t="s">
        <v>79</v>
      </c>
      <c r="B91" s="23">
        <v>0</v>
      </c>
      <c r="C91" s="8"/>
      <c r="D91"/>
    </row>
    <row r="92" spans="1:4" x14ac:dyDescent="0.25">
      <c r="A92" s="37" t="s">
        <v>80</v>
      </c>
      <c r="B92" s="23">
        <v>0</v>
      </c>
      <c r="C92" s="12"/>
      <c r="D92"/>
    </row>
    <row r="93" spans="1:4" x14ac:dyDescent="0.25">
      <c r="A93" s="37" t="s">
        <v>81</v>
      </c>
      <c r="B93" s="23">
        <v>0</v>
      </c>
      <c r="C93" s="24"/>
      <c r="D93"/>
    </row>
    <row r="94" spans="1:4" x14ac:dyDescent="0.25">
      <c r="A94" s="37" t="s">
        <v>82</v>
      </c>
      <c r="B94" s="23">
        <v>18539.54</v>
      </c>
      <c r="C94" s="24"/>
      <c r="D94"/>
    </row>
    <row r="95" spans="1:4" x14ac:dyDescent="0.25">
      <c r="A95" s="37" t="s">
        <v>83</v>
      </c>
      <c r="B95" s="23">
        <v>0</v>
      </c>
      <c r="C95" s="24"/>
      <c r="D95"/>
    </row>
    <row r="96" spans="1:4" x14ac:dyDescent="0.25">
      <c r="A96" s="37" t="s">
        <v>84</v>
      </c>
      <c r="B96" s="23">
        <v>17917.13</v>
      </c>
      <c r="C96" s="24"/>
      <c r="D96"/>
    </row>
    <row r="97" spans="1:4" x14ac:dyDescent="0.25">
      <c r="A97" s="37" t="s">
        <v>85</v>
      </c>
      <c r="B97" s="23">
        <v>0</v>
      </c>
      <c r="C97" s="24"/>
      <c r="D97"/>
    </row>
    <row r="98" spans="1:4" x14ac:dyDescent="0.25">
      <c r="A98" s="37" t="s">
        <v>86</v>
      </c>
      <c r="B98" s="23">
        <v>450</v>
      </c>
      <c r="C98" s="24"/>
      <c r="D98"/>
    </row>
    <row r="99" spans="1:4" x14ac:dyDescent="0.25">
      <c r="A99" s="77" t="s">
        <v>101</v>
      </c>
      <c r="B99" s="41">
        <f>SUM(B85:B98)</f>
        <v>3307312.59</v>
      </c>
      <c r="C99" s="24"/>
      <c r="D99"/>
    </row>
    <row r="100" spans="1:4" x14ac:dyDescent="0.25">
      <c r="A100" s="25"/>
      <c r="B100" s="26"/>
      <c r="C100" s="24"/>
      <c r="D100"/>
    </row>
    <row r="101" spans="1:4" x14ac:dyDescent="0.25">
      <c r="A101" s="59" t="s">
        <v>89</v>
      </c>
      <c r="B101" s="60"/>
      <c r="C101" s="24"/>
      <c r="D101"/>
    </row>
    <row r="102" spans="1:4" s="58" customFormat="1" x14ac:dyDescent="0.25">
      <c r="A102" s="68" t="s">
        <v>90</v>
      </c>
      <c r="B102" s="69">
        <f>B76</f>
        <v>5985299.9800000004</v>
      </c>
      <c r="C102" s="57"/>
    </row>
    <row r="103" spans="1:4" s="58" customFormat="1" x14ac:dyDescent="0.25">
      <c r="A103" s="3" t="s">
        <v>91</v>
      </c>
      <c r="B103" s="62">
        <v>4000</v>
      </c>
      <c r="C103" s="57"/>
    </row>
    <row r="104" spans="1:4" s="58" customFormat="1" x14ac:dyDescent="0.25">
      <c r="A104" s="3" t="s">
        <v>92</v>
      </c>
      <c r="B104" s="28">
        <v>1428.32</v>
      </c>
      <c r="C104" s="57"/>
    </row>
    <row r="105" spans="1:4" s="58" customFormat="1" x14ac:dyDescent="0.25">
      <c r="A105" s="31" t="s">
        <v>94</v>
      </c>
      <c r="B105" s="61">
        <f>B102+B103+B104</f>
        <v>5990728.3000000007</v>
      </c>
      <c r="C105" s="57"/>
    </row>
    <row r="106" spans="1:4" s="58" customFormat="1" x14ac:dyDescent="0.25">
      <c r="A106" s="31" t="s">
        <v>87</v>
      </c>
      <c r="B106" s="61"/>
      <c r="C106" s="57"/>
    </row>
    <row r="107" spans="1:4" x14ac:dyDescent="0.25">
      <c r="A107" s="31"/>
      <c r="B107" s="32"/>
      <c r="C107" s="24"/>
      <c r="D107"/>
    </row>
    <row r="108" spans="1:4" x14ac:dyDescent="0.25">
      <c r="A108" s="31"/>
      <c r="B108" s="42"/>
      <c r="C108" s="24"/>
      <c r="D108"/>
    </row>
    <row r="109" spans="1:4" x14ac:dyDescent="0.25">
      <c r="A109" s="29" t="s">
        <v>93</v>
      </c>
      <c r="B109" s="29"/>
      <c r="C109" s="27"/>
      <c r="D109"/>
    </row>
    <row r="110" spans="1:4" x14ac:dyDescent="0.25">
      <c r="A110" s="39" t="s">
        <v>95</v>
      </c>
      <c r="B110" s="23">
        <v>0</v>
      </c>
      <c r="C110" s="27"/>
      <c r="D110"/>
    </row>
    <row r="111" spans="1:4" x14ac:dyDescent="0.25">
      <c r="A111" s="39" t="s">
        <v>96</v>
      </c>
      <c r="B111" s="23">
        <v>0</v>
      </c>
      <c r="C111" s="27"/>
      <c r="D111"/>
    </row>
    <row r="112" spans="1:4" x14ac:dyDescent="0.25">
      <c r="A112" s="37" t="s">
        <v>97</v>
      </c>
      <c r="B112" s="42">
        <v>0</v>
      </c>
      <c r="C112" s="27"/>
      <c r="D112"/>
    </row>
    <row r="113" spans="1:4" x14ac:dyDescent="0.25">
      <c r="A113" s="37" t="s">
        <v>98</v>
      </c>
      <c r="B113" s="42">
        <v>0</v>
      </c>
      <c r="C113" s="27"/>
      <c r="D113"/>
    </row>
    <row r="114" spans="1:4" x14ac:dyDescent="0.25">
      <c r="A114" s="31" t="s">
        <v>99</v>
      </c>
      <c r="B114" s="26">
        <f>B110+B111+B112+B113</f>
        <v>0</v>
      </c>
      <c r="C114" s="8"/>
      <c r="D114"/>
    </row>
    <row r="115" spans="1:4" ht="14.25" customHeight="1" x14ac:dyDescent="0.25">
      <c r="A115" s="31" t="s">
        <v>100</v>
      </c>
      <c r="B115" s="26">
        <v>0</v>
      </c>
      <c r="C115" s="8"/>
      <c r="D115"/>
    </row>
    <row r="116" spans="1:4" ht="14.25" customHeight="1" x14ac:dyDescent="0.25">
      <c r="A116" s="31"/>
      <c r="B116" s="26"/>
      <c r="C116" s="8"/>
      <c r="D116"/>
    </row>
    <row r="117" spans="1:4" x14ac:dyDescent="0.25">
      <c r="A117" s="31"/>
      <c r="B117" s="28"/>
      <c r="C117" s="8"/>
      <c r="D117"/>
    </row>
    <row r="118" spans="1:4" x14ac:dyDescent="0.25">
      <c r="A118" s="35" t="s">
        <v>102</v>
      </c>
      <c r="B118" s="36"/>
      <c r="C118" s="8"/>
      <c r="D118"/>
    </row>
    <row r="119" spans="1:4" x14ac:dyDescent="0.25">
      <c r="A119" s="39" t="s">
        <v>103</v>
      </c>
      <c r="B119" s="28">
        <v>0</v>
      </c>
      <c r="C119" s="27"/>
      <c r="D119"/>
    </row>
    <row r="120" spans="1:4" x14ac:dyDescent="0.25">
      <c r="A120" s="39" t="s">
        <v>104</v>
      </c>
      <c r="B120" s="43">
        <v>0</v>
      </c>
      <c r="C120" s="1"/>
      <c r="D120"/>
    </row>
    <row r="121" spans="1:4" x14ac:dyDescent="0.25">
      <c r="A121" s="44" t="s">
        <v>105</v>
      </c>
      <c r="B121" s="45">
        <f>B119+B120</f>
        <v>0</v>
      </c>
      <c r="C121" s="1"/>
      <c r="D121"/>
    </row>
    <row r="122" spans="1:4" s="34" customFormat="1" x14ac:dyDescent="0.25">
      <c r="A122" s="90"/>
      <c r="B122" s="90"/>
      <c r="C122" s="46"/>
    </row>
    <row r="123" spans="1:4" x14ac:dyDescent="0.25">
      <c r="A123" s="13" t="s">
        <v>106</v>
      </c>
      <c r="B123" s="47"/>
      <c r="C123" s="18"/>
      <c r="D123"/>
    </row>
    <row r="124" spans="1:4" x14ac:dyDescent="0.25">
      <c r="A124" s="16" t="s">
        <v>107</v>
      </c>
      <c r="B124" s="17">
        <v>0</v>
      </c>
      <c r="C124" s="18"/>
      <c r="D124"/>
    </row>
    <row r="125" spans="1:4" x14ac:dyDescent="0.25">
      <c r="A125" s="55" t="s">
        <v>108</v>
      </c>
      <c r="B125" s="56">
        <f>B126+B127+B128+B129+B130</f>
        <v>7.0000000000000007E-2</v>
      </c>
      <c r="C125" s="18"/>
      <c r="D125"/>
    </row>
    <row r="126" spans="1:4" x14ac:dyDescent="0.25">
      <c r="A126" s="63" t="s">
        <v>109</v>
      </c>
      <c r="B126" s="64">
        <v>0</v>
      </c>
      <c r="C126" s="18"/>
      <c r="D126"/>
    </row>
    <row r="127" spans="1:4" x14ac:dyDescent="0.25">
      <c r="A127" s="63" t="s">
        <v>110</v>
      </c>
      <c r="B127" s="64">
        <v>0</v>
      </c>
      <c r="C127" s="18"/>
      <c r="D127"/>
    </row>
    <row r="128" spans="1:4" x14ac:dyDescent="0.25">
      <c r="A128" s="63" t="s">
        <v>111</v>
      </c>
      <c r="B128" s="64">
        <v>0</v>
      </c>
      <c r="C128" s="18"/>
      <c r="D128"/>
    </row>
    <row r="129" spans="1:4" x14ac:dyDescent="0.25">
      <c r="A129" s="63" t="s">
        <v>112</v>
      </c>
      <c r="B129" s="64">
        <v>0</v>
      </c>
      <c r="C129" s="18"/>
      <c r="D129"/>
    </row>
    <row r="130" spans="1:4" x14ac:dyDescent="0.25">
      <c r="A130" s="63" t="s">
        <v>113</v>
      </c>
      <c r="B130" s="64">
        <v>7.0000000000000007E-2</v>
      </c>
      <c r="C130" s="18"/>
      <c r="D130"/>
    </row>
    <row r="131" spans="1:4" x14ac:dyDescent="0.25">
      <c r="A131" s="55" t="s">
        <v>114</v>
      </c>
      <c r="B131" s="56">
        <f>B132+B133+B134+B135+B136</f>
        <v>8482223.6400000006</v>
      </c>
      <c r="C131" s="18"/>
      <c r="D131"/>
    </row>
    <row r="132" spans="1:4" x14ac:dyDescent="0.25">
      <c r="A132" s="16" t="s">
        <v>115</v>
      </c>
      <c r="B132" s="17">
        <v>0.01</v>
      </c>
      <c r="C132" s="18"/>
      <c r="D132"/>
    </row>
    <row r="133" spans="1:4" x14ac:dyDescent="0.25">
      <c r="A133" s="63" t="s">
        <v>116</v>
      </c>
      <c r="B133" s="64">
        <v>4908876.41</v>
      </c>
      <c r="C133" s="18"/>
      <c r="D133"/>
    </row>
    <row r="134" spans="1:4" x14ac:dyDescent="0.25">
      <c r="A134" s="63" t="s">
        <v>117</v>
      </c>
      <c r="B134" s="64">
        <v>0</v>
      </c>
      <c r="C134" s="18"/>
      <c r="D134"/>
    </row>
    <row r="135" spans="1:4" x14ac:dyDescent="0.25">
      <c r="A135" s="63" t="s">
        <v>118</v>
      </c>
      <c r="B135" s="64">
        <v>1844829.93</v>
      </c>
      <c r="C135" s="18"/>
      <c r="D135"/>
    </row>
    <row r="136" spans="1:4" x14ac:dyDescent="0.25">
      <c r="A136" s="63" t="s">
        <v>119</v>
      </c>
      <c r="B136" s="64">
        <v>1728517.29</v>
      </c>
      <c r="C136" s="18"/>
      <c r="D136"/>
    </row>
    <row r="137" spans="1:4" x14ac:dyDescent="0.25">
      <c r="A137" s="44" t="s">
        <v>124</v>
      </c>
      <c r="B137" s="48">
        <f>(B43+B56)-(B99+B103+B104)</f>
        <v>8482223.709999999</v>
      </c>
      <c r="C137" s="18"/>
      <c r="D137"/>
    </row>
    <row r="138" spans="1:4" x14ac:dyDescent="0.25">
      <c r="A138" s="49" t="s">
        <v>18</v>
      </c>
      <c r="B138" s="50">
        <v>0</v>
      </c>
      <c r="C138" s="1"/>
    </row>
    <row r="139" spans="1:4" x14ac:dyDescent="0.25">
      <c r="A139" s="51" t="s">
        <v>120</v>
      </c>
      <c r="B139" s="52"/>
      <c r="C139" s="1"/>
    </row>
    <row r="140" spans="1:4" x14ac:dyDescent="0.25">
      <c r="A140" s="53" t="s">
        <v>121</v>
      </c>
      <c r="B140" s="48">
        <v>0</v>
      </c>
      <c r="C140" s="1"/>
    </row>
    <row r="141" spans="1:4" x14ac:dyDescent="0.25">
      <c r="A141" s="53" t="s">
        <v>122</v>
      </c>
      <c r="B141" s="48">
        <v>0</v>
      </c>
      <c r="C141" s="1"/>
    </row>
    <row r="142" spans="1:4" x14ac:dyDescent="0.25">
      <c r="A142" s="53" t="s">
        <v>123</v>
      </c>
      <c r="B142" s="48">
        <v>0</v>
      </c>
      <c r="C142" s="1"/>
    </row>
    <row r="143" spans="1:4" x14ac:dyDescent="0.25">
      <c r="A143" s="51" t="s">
        <v>19</v>
      </c>
      <c r="B143" s="54">
        <f>B140+B141+B142</f>
        <v>0</v>
      </c>
    </row>
    <row r="144" spans="1:4" x14ac:dyDescent="0.25">
      <c r="A144" s="86" t="s">
        <v>40</v>
      </c>
      <c r="B144" s="86"/>
    </row>
    <row r="145" spans="1:2" x14ac:dyDescent="0.25">
      <c r="A145" s="86"/>
      <c r="B145" s="86"/>
    </row>
    <row r="146" spans="1:2" x14ac:dyDescent="0.25">
      <c r="A146" s="86"/>
      <c r="B146" s="86"/>
    </row>
    <row r="147" spans="1:2" x14ac:dyDescent="0.25">
      <c r="A147" t="s">
        <v>20</v>
      </c>
    </row>
    <row r="153" spans="1:2" x14ac:dyDescent="0.25">
      <c r="A153" t="s">
        <v>21</v>
      </c>
    </row>
  </sheetData>
  <mergeCells count="11">
    <mergeCell ref="A1:B1"/>
    <mergeCell ref="A2:B7"/>
    <mergeCell ref="A8:B9"/>
    <mergeCell ref="A10:B10"/>
    <mergeCell ref="A12:B12"/>
    <mergeCell ref="A144:B146"/>
    <mergeCell ref="A14:B14"/>
    <mergeCell ref="A17:B17"/>
    <mergeCell ref="A22:B22"/>
    <mergeCell ref="B23:B24"/>
    <mergeCell ref="A122:B122"/>
  </mergeCells>
  <pageMargins left="0.51180555555555596" right="0.51180555555555596" top="0.78749999999999998" bottom="0.78749999999999998" header="0.511811023622047" footer="0.511811023622047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samsung</cp:lastModifiedBy>
  <cp:revision>1</cp:revision>
  <cp:lastPrinted>2022-04-05T11:09:16Z</cp:lastPrinted>
  <dcterms:created xsi:type="dcterms:W3CDTF">2021-09-23T15:15:02Z</dcterms:created>
  <dcterms:modified xsi:type="dcterms:W3CDTF">2022-04-13T14:57:33Z</dcterms:modified>
</cp:coreProperties>
</file>