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FA47ACF9-0961-45BC-AE60-92EEC886886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4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6" i="1" l="1"/>
  <c r="B30" i="1"/>
  <c r="B49" i="1"/>
  <c r="B94" i="1"/>
  <c r="B98" i="1"/>
  <c r="B44" i="1"/>
  <c r="B107" i="1"/>
  <c r="B90" i="1"/>
  <c r="B83" i="1"/>
  <c r="B60" i="1"/>
  <c r="B58" i="1"/>
  <c r="B54" i="1"/>
  <c r="B33" i="1"/>
  <c r="B101" i="1" s="1"/>
  <c r="B61" i="1" l="1"/>
</calcChain>
</file>

<file path=xl/sharedStrings.xml><?xml version="1.0" encoding="utf-8"?>
<sst xmlns="http://schemas.openxmlformats.org/spreadsheetml/2006/main" count="93" uniqueCount="93">
  <si>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</si>
  <si>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</si>
  <si>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</si>
  <si>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</si>
  <si>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</si>
  <si>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</si>
  <si>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</si>
  <si>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</si>
  <si>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</si>
  <si>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</si>
  <si>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</si>
  <si>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</si>
  <si>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</si>
  <si>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04/2021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</si>
  <si>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</si>
  <si>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</si>
  <si>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</si>
  <si>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</si>
  <si>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</si>
  <si>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</si>
  <si>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 CUSTEIO</t>
  </si>
  <si>
    <t>1.3.2  5616-5 -  CUSTEIO</t>
  </si>
  <si>
    <t>SALDO ANTERIOR (1= 1.1 + 1.2 + 1.3)</t>
  </si>
  <si>
    <t>2.ENTRADAS DE RECURSOS FINANCEIROS</t>
  </si>
  <si>
    <t>2.1 Repasse - 5615-7 - CUSTEIO</t>
  </si>
  <si>
    <t xml:space="preserve">2.2 Repasse - INVESTIMENTO </t>
  </si>
  <si>
    <t>2.3 Rendimento sobre Aplicação Financeiras - CUSTEIO (C/A5615-7)</t>
  </si>
  <si>
    <t>2.4 Rendimento sobre Aplicação Financeiras - INVESTIMENTO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</si>
  <si>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</si>
  <si>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</si>
  <si>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</si>
  <si>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</si>
  <si>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</si>
  <si>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</si>
  <si>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</si>
  <si>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</si>
  <si>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</si>
  <si>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</si>
  <si>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C/A 5615-7 </t>
  </si>
  <si>
    <t xml:space="preserve">4.2 Resgate Aplicação - INVESTIMENTO </t>
  </si>
  <si>
    <t>TOTAL DOS RESGATES (4= 4.1 + 4.2)</t>
  </si>
  <si>
    <t>5. APLICAÇÃO FINANCEIRA</t>
  </si>
  <si>
    <t>5.1 Aplicação Financeira - CUSTEIO  C/A 5615-7</t>
  </si>
  <si>
    <t xml:space="preserve">TOTAL APLICAÇÃO FINANCEIRA- CUSTEIO </t>
  </si>
  <si>
    <t xml:space="preserve">5.2 Aplicação Financeira  - INVESTIMENTO </t>
  </si>
  <si>
    <t>TOTAL APLICAÇÃO FINANCEIRA- INVESTIMENTO</t>
  </si>
  <si>
    <t>TOTAL DAS APLICAÇÕES FINANCEIRAS (5= 5.1+5.2)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</si>
  <si>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</si>
  <si>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</si>
  <si>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</si>
  <si>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</si>
  <si>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</si>
  <si>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</si>
  <si>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</si>
  <si>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</si>
  <si>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</si>
  <si>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</si>
  <si>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</si>
  <si>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</si>
  <si>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Adiantamnetos</t>
  </si>
  <si>
    <t>TOTAL DE PAGAMENTOS - CUSTEIO (6= 6.1.1 +6.1.2 + 6.1.3 + 6.1.4 + 6.1.5 +6.1.6 + 6.17 + 6.1.8+6.1.9+6.1.10+6.1.11+6.2)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</si>
  <si>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</si>
  <si>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</si>
  <si>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</si>
  <si>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</si>
  <si>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</si>
  <si>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</si>
  <si>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</si>
  <si>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</si>
  <si>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</si>
  <si>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</si>
  <si>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</si>
  <si>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30/04/2021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</si>
  <si>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</si>
  <si>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</si>
  <si>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</si>
  <si>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</si>
  <si>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</si>
  <si>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</si>
  <si>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</si>
  <si>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</si>
  <si>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</si>
  <si>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</si>
  <si>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</si>
  <si>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</si>
  <si>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</si>
  <si>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</si>
  <si>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</si>
  <si>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</si>
  <si>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</si>
  <si>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VIGÊNCIA DO CONTRATO DE GESTÃO/TERMO ADITIVO:                                                             INÍCIO 23/03/2021      E              TÉRMINO 18/09/2021</t>
  </si>
  <si>
    <t>8.3 Glosa - outras:    energia</t>
  </si>
  <si>
    <t>Rio Verde, 25/01/2022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</si>
</sst>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6" borderId="0" xfId="0" applyFill="1"/>
    <xf numFmtId="0" fontId="6" fillId="5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9" fillId="3" borderId="1" xfId="0" applyNumberFormat="1" applyFont="1" applyFill="1" applyBorder="1" applyAlignment="1">
      <alignment vertical="center" shrinkToFit="1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0" fillId="3" borderId="1" xfId="0" applyNumberFormat="1" applyFill="1" applyBorder="1" applyAlignment="1"/>
    <xf numFmtId="0" fontId="0" fillId="3" borderId="1" xfId="0" applyFill="1" applyBorder="1" applyAlignment="1"/>
    <xf numFmtId="4" fontId="3" fillId="3" borderId="1" xfId="0" applyNumberFormat="1" applyFont="1" applyFill="1" applyBorder="1" applyAlignment="1"/>
    <xf numFmtId="4" fontId="7" fillId="5" borderId="1" xfId="0" applyNumberFormat="1" applyFont="1" applyFill="1" applyBorder="1" applyAlignment="1"/>
    <xf numFmtId="4" fontId="3" fillId="5" borderId="1" xfId="0" applyNumberFormat="1" applyFont="1" applyFill="1" applyBorder="1" applyAlignment="1"/>
    <xf numFmtId="4" fontId="0" fillId="0" borderId="1" xfId="0" applyNumberFormat="1" applyBorder="1" applyAlignment="1"/>
    <xf numFmtId="4" fontId="6" fillId="6" borderId="1" xfId="0" applyNumberFormat="1" applyFont="1" applyFill="1" applyBorder="1" applyAlignment="1"/>
    <xf numFmtId="4" fontId="0" fillId="6" borderId="0" xfId="0" applyNumberFormat="1" applyFill="1" applyAlignment="1"/>
    <xf numFmtId="0" fontId="0" fillId="0" borderId="0" xfId="0" applyAlignment="1"/>
    <xf numFmtId="4" fontId="6" fillId="4" borderId="1" xfId="0" applyNumberFormat="1" applyFont="1" applyFill="1" applyBorder="1" applyAlignment="1"/>
    <xf numFmtId="4" fontId="0" fillId="0" borderId="1" xfId="1" applyNumberFormat="1" applyFont="1" applyBorder="1" applyAlignment="1" applyProtection="1"/>
    <xf numFmtId="4" fontId="9" fillId="0" borderId="1" xfId="1" applyNumberFormat="1" applyFont="1" applyBorder="1" applyAlignment="1" applyProtection="1"/>
    <xf numFmtId="4" fontId="6" fillId="3" borderId="1" xfId="1" applyNumberFormat="1" applyFont="1" applyFill="1" applyBorder="1" applyAlignment="1" applyProtection="1"/>
    <xf numFmtId="0" fontId="6" fillId="4" borderId="1" xfId="0" applyFont="1" applyFill="1" applyBorder="1" applyAlignment="1"/>
    <xf numFmtId="4" fontId="7" fillId="3" borderId="1" xfId="0" applyNumberFormat="1" applyFont="1" applyFill="1" applyBorder="1" applyAlignment="1"/>
    <xf numFmtId="4" fontId="6" fillId="7" borderId="1" xfId="0" applyNumberFormat="1" applyFont="1" applyFill="1" applyBorder="1" applyAlignment="1"/>
    <xf numFmtId="4" fontId="3" fillId="0" borderId="1" xfId="0" applyNumberFormat="1" applyFont="1" applyBorder="1" applyAlignment="1"/>
    <xf numFmtId="4" fontId="7" fillId="0" borderId="1" xfId="0" applyNumberFormat="1" applyFont="1" applyBorder="1" applyAlignment="1"/>
    <xf numFmtId="4" fontId="6" fillId="0" borderId="1" xfId="0" applyNumberFormat="1" applyFont="1" applyBorder="1" applyAlignment="1"/>
    <xf numFmtId="4" fontId="3" fillId="4" borderId="1" xfId="0" applyNumberFormat="1" applyFont="1" applyFill="1" applyBorder="1" applyAlignment="1"/>
    <xf numFmtId="0" fontId="6" fillId="5" borderId="1" xfId="0" applyFont="1" applyFill="1" applyBorder="1" applyAlignment="1"/>
    <xf numFmtId="4" fontId="6" fillId="3" borderId="1" xfId="0" applyNumberFormat="1" applyFont="1" applyFill="1" applyBorder="1" applyAlignment="1"/>
    <xf numFmtId="4" fontId="0" fillId="4" borderId="1" xfId="1" applyNumberFormat="1" applyFont="1" applyFill="1" applyBorder="1" applyAlignment="1" applyProtection="1"/>
    <xf numFmtId="4" fontId="6" fillId="6" borderId="1" xfId="1" applyNumberFormat="1" applyFont="1" applyFill="1" applyBorder="1" applyAlignment="1" applyProtection="1"/>
    <xf numFmtId="0" fontId="0" fillId="5" borderId="1" xfId="0" applyFill="1" applyBorder="1" applyAlignment="1"/>
    <xf numFmtId="4" fontId="6" fillId="5" borderId="1" xfId="1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/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3"/>
  <sheetViews>
    <sheetView showGridLines="0" tabSelected="1" view="pageBreakPreview" topLeftCell="A81" zoomScale="70" zoomScaleNormal="70" zoomScaleSheetLayoutView="70" zoomScalePageLayoutView="70" workbookViewId="0">
      <selection activeCell="B112" sqref="B112"/>
    </sheetView>
  </sheetViews>
  <sheetFormatPr defaultColWidth="41.7109375" defaultRowHeight="15" x14ac:dyDescent="0.25"/>
  <cols>
    <col min="1" max="1" width="108" customWidth="1"/>
    <col min="2" max="2" width="43.42578125" style="46" customWidth="1"/>
    <col min="3" max="3" width="70.7109375" customWidth="1"/>
    <col min="4" max="4" width="41.7109375" style="1"/>
  </cols>
  <sheetData>
    <row r="1" spans="1:3" ht="121.5" customHeight="1" x14ac:dyDescent="0.25">
      <c r="A1" s="64"/>
      <c r="B1" s="64"/>
    </row>
    <row r="2" spans="1:3" customFormat="1" x14ac:dyDescent="0.25">
      <c r="A2" s="65" t="s">
        <v>0</v>
      </c>
      <c r="B2" s="65"/>
      <c r="C2" s="1"/>
    </row>
    <row r="3" spans="1:3" customFormat="1" x14ac:dyDescent="0.25">
      <c r="A3" s="65"/>
      <c r="B3" s="65"/>
      <c r="C3" s="1"/>
    </row>
    <row r="4" spans="1:3" customFormat="1" x14ac:dyDescent="0.25">
      <c r="A4" s="65"/>
      <c r="B4" s="65"/>
      <c r="C4" s="1"/>
    </row>
    <row r="5" spans="1:3" customFormat="1" x14ac:dyDescent="0.25">
      <c r="A5" s="65"/>
      <c r="B5" s="65"/>
      <c r="C5" s="1"/>
    </row>
    <row r="6" spans="1:3" customFormat="1" x14ac:dyDescent="0.25">
      <c r="A6" s="65"/>
      <c r="B6" s="65"/>
      <c r="C6" s="1"/>
    </row>
    <row r="7" spans="1:3" customFormat="1" x14ac:dyDescent="0.25">
      <c r="A7" s="65"/>
      <c r="B7" s="65"/>
      <c r="C7" s="2"/>
    </row>
    <row r="8" spans="1:3" customFormat="1" ht="23.25" customHeight="1" x14ac:dyDescent="0.25">
      <c r="A8" s="66" t="s">
        <v>1</v>
      </c>
      <c r="B8" s="66"/>
      <c r="C8" s="2"/>
    </row>
    <row r="9" spans="1:3" customFormat="1" ht="23.25" customHeight="1" x14ac:dyDescent="0.25">
      <c r="A9" s="66"/>
      <c r="B9" s="66"/>
      <c r="C9" s="2"/>
    </row>
    <row r="10" spans="1:3" customFormat="1" x14ac:dyDescent="0.25">
      <c r="A10" s="67" t="s">
        <v>2</v>
      </c>
      <c r="B10" s="67"/>
      <c r="C10" s="1"/>
    </row>
    <row r="11" spans="1:3" customFormat="1" x14ac:dyDescent="0.25">
      <c r="A11" s="3" t="s">
        <v>3</v>
      </c>
      <c r="B11" s="38"/>
      <c r="C11" s="1"/>
    </row>
    <row r="12" spans="1:3" customFormat="1" x14ac:dyDescent="0.25">
      <c r="A12" s="68" t="s">
        <v>4</v>
      </c>
      <c r="B12" s="68"/>
    </row>
    <row r="13" spans="1:3" customFormat="1" x14ac:dyDescent="0.25">
      <c r="A13" s="4" t="s">
        <v>5</v>
      </c>
      <c r="B13" s="38"/>
      <c r="C13" s="1"/>
    </row>
    <row r="14" spans="1:3" customFormat="1" x14ac:dyDescent="0.25">
      <c r="A14" s="68" t="s">
        <v>6</v>
      </c>
      <c r="B14" s="68"/>
      <c r="C14" s="1"/>
    </row>
    <row r="15" spans="1:3" customFormat="1" x14ac:dyDescent="0.25">
      <c r="A15" s="4" t="s">
        <v>7</v>
      </c>
      <c r="B15" s="38"/>
      <c r="C15" s="1"/>
    </row>
    <row r="16" spans="1:3" customFormat="1" x14ac:dyDescent="0.25">
      <c r="A16" s="4" t="s">
        <v>8</v>
      </c>
      <c r="B16" s="39"/>
    </row>
    <row r="17" spans="1:4" x14ac:dyDescent="0.25">
      <c r="A17" s="68" t="s">
        <v>90</v>
      </c>
      <c r="B17" s="68"/>
      <c r="C17" s="1"/>
      <c r="D17"/>
    </row>
    <row r="18" spans="1:4" x14ac:dyDescent="0.25">
      <c r="A18" s="4"/>
      <c r="B18" s="38"/>
      <c r="C18" s="1"/>
      <c r="D18"/>
    </row>
    <row r="19" spans="1:4" s="7" customFormat="1" x14ac:dyDescent="0.25">
      <c r="A19" s="5" t="s">
        <v>9</v>
      </c>
      <c r="B19" s="40">
        <v>4973273.51</v>
      </c>
      <c r="C19" s="6"/>
    </row>
    <row r="20" spans="1:4" s="7" customFormat="1" x14ac:dyDescent="0.25">
      <c r="A20" s="5" t="s">
        <v>10</v>
      </c>
      <c r="B20" s="40"/>
      <c r="C20" s="6"/>
    </row>
    <row r="21" spans="1:4" s="7" customFormat="1" x14ac:dyDescent="0.25">
      <c r="A21" s="5"/>
      <c r="B21" s="40"/>
      <c r="C21" s="6"/>
    </row>
    <row r="22" spans="1:4" ht="26.25" x14ac:dyDescent="0.25">
      <c r="A22" s="70" t="s">
        <v>11</v>
      </c>
      <c r="B22" s="70"/>
      <c r="D22"/>
    </row>
    <row r="23" spans="1:4" ht="26.25" x14ac:dyDescent="0.25">
      <c r="A23" s="8"/>
      <c r="B23" s="71" t="s">
        <v>12</v>
      </c>
      <c r="D23"/>
    </row>
    <row r="24" spans="1:4" ht="14.25" customHeight="1" x14ac:dyDescent="0.25">
      <c r="A24" s="9" t="s">
        <v>13</v>
      </c>
      <c r="B24" s="71"/>
      <c r="C24" s="10"/>
      <c r="D24"/>
    </row>
    <row r="25" spans="1:4" x14ac:dyDescent="0.25">
      <c r="A25" s="11" t="s">
        <v>14</v>
      </c>
      <c r="B25" s="47"/>
      <c r="C25" s="12"/>
      <c r="D25"/>
    </row>
    <row r="26" spans="1:4" x14ac:dyDescent="0.25">
      <c r="A26" s="13" t="s">
        <v>15</v>
      </c>
      <c r="B26" s="48">
        <v>0</v>
      </c>
      <c r="C26" s="14"/>
      <c r="D26"/>
    </row>
    <row r="27" spans="1:4" x14ac:dyDescent="0.25">
      <c r="A27" s="34" t="s">
        <v>16</v>
      </c>
      <c r="B27" s="49">
        <v>0</v>
      </c>
      <c r="C27" s="14"/>
      <c r="D27"/>
    </row>
    <row r="28" spans="1:4" x14ac:dyDescent="0.25">
      <c r="A28" s="13" t="s">
        <v>17</v>
      </c>
      <c r="B28" s="48">
        <v>0</v>
      </c>
      <c r="C28" s="14"/>
      <c r="D28"/>
    </row>
    <row r="29" spans="1:4" x14ac:dyDescent="0.25">
      <c r="A29" s="13" t="s">
        <v>18</v>
      </c>
      <c r="B29" s="48">
        <v>39836.18</v>
      </c>
      <c r="C29" s="14"/>
      <c r="D29"/>
    </row>
    <row r="30" spans="1:4" x14ac:dyDescent="0.25">
      <c r="A30" s="34" t="s">
        <v>19</v>
      </c>
      <c r="B30" s="49">
        <f>SUM(B31,B32)</f>
        <v>6102477.6699999999</v>
      </c>
      <c r="C30" s="14"/>
      <c r="D30"/>
    </row>
    <row r="31" spans="1:4" x14ac:dyDescent="0.25">
      <c r="A31" s="13" t="s">
        <v>20</v>
      </c>
      <c r="B31" s="48">
        <v>5840283.25</v>
      </c>
      <c r="C31" s="14"/>
      <c r="D31"/>
    </row>
    <row r="32" spans="1:4" x14ac:dyDescent="0.25">
      <c r="A32" s="13" t="s">
        <v>21</v>
      </c>
      <c r="B32" s="48">
        <v>262194.42</v>
      </c>
      <c r="C32" s="14"/>
      <c r="D32"/>
    </row>
    <row r="33" spans="1:4" x14ac:dyDescent="0.25">
      <c r="A33" s="15" t="s">
        <v>22</v>
      </c>
      <c r="B33" s="50">
        <f>SUM(B26:B30)</f>
        <v>6142313.8499999996</v>
      </c>
      <c r="C33" s="14"/>
      <c r="D33"/>
    </row>
    <row r="34" spans="1:4" x14ac:dyDescent="0.25">
      <c r="A34" s="16"/>
      <c r="B34" s="48"/>
      <c r="C34" s="14"/>
      <c r="D34"/>
    </row>
    <row r="35" spans="1:4" x14ac:dyDescent="0.25">
      <c r="A35" s="11" t="s">
        <v>23</v>
      </c>
      <c r="B35" s="51"/>
      <c r="C35" s="10"/>
      <c r="D35"/>
    </row>
    <row r="36" spans="1:4" x14ac:dyDescent="0.25">
      <c r="A36" s="17" t="s">
        <v>24</v>
      </c>
      <c r="B36" s="43">
        <v>1498807.1</v>
      </c>
      <c r="C36" s="18"/>
      <c r="D36"/>
    </row>
    <row r="37" spans="1:4" x14ac:dyDescent="0.25">
      <c r="A37" s="17" t="s">
        <v>25</v>
      </c>
      <c r="B37" s="43">
        <v>0</v>
      </c>
      <c r="C37" s="18"/>
      <c r="D37"/>
    </row>
    <row r="38" spans="1:4" x14ac:dyDescent="0.25">
      <c r="A38" s="3" t="s">
        <v>26</v>
      </c>
      <c r="B38" s="43">
        <v>3986.21</v>
      </c>
      <c r="C38" s="18"/>
      <c r="D38"/>
    </row>
    <row r="39" spans="1:4" x14ac:dyDescent="0.25">
      <c r="A39" s="3" t="s">
        <v>27</v>
      </c>
      <c r="B39" s="43">
        <v>0</v>
      </c>
      <c r="C39" s="18"/>
      <c r="D39"/>
    </row>
    <row r="40" spans="1:4" x14ac:dyDescent="0.25">
      <c r="A40" s="22" t="s">
        <v>28</v>
      </c>
      <c r="B40" s="43">
        <v>111101.47</v>
      </c>
      <c r="C40" s="18"/>
      <c r="D40"/>
    </row>
    <row r="41" spans="1:4" x14ac:dyDescent="0.25">
      <c r="A41" s="3" t="s">
        <v>29</v>
      </c>
      <c r="B41" s="43">
        <v>23503.83</v>
      </c>
      <c r="C41" s="18"/>
      <c r="D41"/>
    </row>
    <row r="42" spans="1:4" x14ac:dyDescent="0.25">
      <c r="A42" s="3" t="s">
        <v>30</v>
      </c>
      <c r="B42" s="43">
        <v>3365.06</v>
      </c>
      <c r="C42" s="18"/>
      <c r="D42"/>
    </row>
    <row r="43" spans="1:4" x14ac:dyDescent="0.25">
      <c r="A43" s="3" t="s">
        <v>31</v>
      </c>
      <c r="B43" s="43">
        <v>24</v>
      </c>
      <c r="C43" s="18"/>
      <c r="D43"/>
    </row>
    <row r="44" spans="1:4" x14ac:dyDescent="0.25">
      <c r="A44" s="19" t="s">
        <v>32</v>
      </c>
      <c r="B44" s="52">
        <f>SUM(B36:B43)</f>
        <v>1640787.6700000002</v>
      </c>
      <c r="C44" s="20"/>
      <c r="D44"/>
    </row>
    <row r="45" spans="1:4" x14ac:dyDescent="0.25">
      <c r="A45" s="19"/>
      <c r="B45" s="52"/>
      <c r="C45" s="20"/>
      <c r="D45"/>
    </row>
    <row r="46" spans="1:4" x14ac:dyDescent="0.25">
      <c r="A46" s="37" t="s">
        <v>33</v>
      </c>
      <c r="B46" s="53"/>
      <c r="C46" s="20"/>
      <c r="D46"/>
    </row>
    <row r="47" spans="1:4" x14ac:dyDescent="0.25">
      <c r="A47" s="3" t="s">
        <v>34</v>
      </c>
      <c r="B47" s="40">
        <v>18000</v>
      </c>
      <c r="C47" s="20"/>
      <c r="D47"/>
    </row>
    <row r="48" spans="1:4" x14ac:dyDescent="0.25">
      <c r="A48" s="3" t="s">
        <v>35</v>
      </c>
      <c r="B48" s="54">
        <v>3365.06</v>
      </c>
      <c r="C48" s="20"/>
      <c r="D48"/>
    </row>
    <row r="49" spans="1:4" x14ac:dyDescent="0.25">
      <c r="A49" s="22" t="s">
        <v>36</v>
      </c>
      <c r="B49" s="55">
        <f>SUM(B47:B48)</f>
        <v>21365.06</v>
      </c>
      <c r="C49" s="20"/>
      <c r="D49"/>
    </row>
    <row r="50" spans="1:4" x14ac:dyDescent="0.25">
      <c r="A50" s="22"/>
      <c r="B50" s="55"/>
      <c r="C50" s="20"/>
      <c r="D50"/>
    </row>
    <row r="51" spans="1:4" x14ac:dyDescent="0.25">
      <c r="A51" s="21" t="s">
        <v>37</v>
      </c>
      <c r="B51" s="42"/>
      <c r="C51" s="20"/>
      <c r="D51"/>
    </row>
    <row r="52" spans="1:4" x14ac:dyDescent="0.25">
      <c r="A52" s="17" t="s">
        <v>38</v>
      </c>
      <c r="B52" s="43">
        <v>5247204.6500000004</v>
      </c>
      <c r="C52" s="20"/>
      <c r="D52"/>
    </row>
    <row r="53" spans="1:4" x14ac:dyDescent="0.25">
      <c r="A53" s="17" t="s">
        <v>39</v>
      </c>
      <c r="B53" s="43">
        <v>0</v>
      </c>
      <c r="C53" s="20"/>
      <c r="D53"/>
    </row>
    <row r="54" spans="1:4" x14ac:dyDescent="0.25">
      <c r="A54" s="19" t="s">
        <v>40</v>
      </c>
      <c r="B54" s="56">
        <f>B52+B53</f>
        <v>5247204.6500000004</v>
      </c>
      <c r="C54" s="20"/>
      <c r="D54"/>
    </row>
    <row r="55" spans="1:4" s="24" customFormat="1" x14ac:dyDescent="0.25">
      <c r="A55" s="22"/>
      <c r="B55" s="40"/>
      <c r="C55" s="23"/>
    </row>
    <row r="56" spans="1:4" x14ac:dyDescent="0.25">
      <c r="A56" s="25" t="s">
        <v>41</v>
      </c>
      <c r="B56" s="57"/>
      <c r="C56" s="6"/>
      <c r="D56"/>
    </row>
    <row r="57" spans="1:4" x14ac:dyDescent="0.25">
      <c r="A57" s="26" t="s">
        <v>42</v>
      </c>
      <c r="B57" s="54">
        <v>1318209.7</v>
      </c>
      <c r="C57" s="6"/>
      <c r="D57"/>
    </row>
    <row r="58" spans="1:4" x14ac:dyDescent="0.25">
      <c r="A58" s="22" t="s">
        <v>43</v>
      </c>
      <c r="B58" s="54">
        <f>B57</f>
        <v>1318209.7</v>
      </c>
      <c r="C58" s="6"/>
      <c r="D58"/>
    </row>
    <row r="59" spans="1:4" x14ac:dyDescent="0.25">
      <c r="A59" s="3" t="s">
        <v>44</v>
      </c>
      <c r="B59" s="54">
        <v>0</v>
      </c>
      <c r="C59" s="6"/>
      <c r="D59"/>
    </row>
    <row r="60" spans="1:4" x14ac:dyDescent="0.25">
      <c r="A60" s="22" t="s">
        <v>45</v>
      </c>
      <c r="B60" s="54">
        <f>B59</f>
        <v>0</v>
      </c>
      <c r="C60" s="6"/>
      <c r="D60"/>
    </row>
    <row r="61" spans="1:4" x14ac:dyDescent="0.25">
      <c r="A61" s="21" t="s">
        <v>46</v>
      </c>
      <c r="B61" s="41">
        <f>B58+B60</f>
        <v>1318209.7</v>
      </c>
      <c r="C61" s="6"/>
      <c r="D61"/>
    </row>
    <row r="62" spans="1:4" s="24" customFormat="1" x14ac:dyDescent="0.25">
      <c r="A62" s="22"/>
      <c r="B62" s="40"/>
      <c r="C62" s="23"/>
    </row>
    <row r="63" spans="1:4" x14ac:dyDescent="0.25">
      <c r="A63" s="21" t="s">
        <v>47</v>
      </c>
      <c r="B63" s="42"/>
      <c r="C63" s="6"/>
      <c r="D63"/>
    </row>
    <row r="64" spans="1:4" x14ac:dyDescent="0.25">
      <c r="A64" s="21" t="s">
        <v>48</v>
      </c>
      <c r="B64" s="58"/>
      <c r="C64" s="10"/>
      <c r="D64"/>
    </row>
    <row r="65" spans="1:4" x14ac:dyDescent="0.25">
      <c r="A65" s="27" t="s">
        <v>49</v>
      </c>
      <c r="B65" s="43">
        <v>271310.34999999998</v>
      </c>
      <c r="C65" s="18"/>
      <c r="D65"/>
    </row>
    <row r="66" spans="1:4" x14ac:dyDescent="0.25">
      <c r="A66" s="28" t="s">
        <v>50</v>
      </c>
      <c r="B66" s="43">
        <v>2652009.98</v>
      </c>
      <c r="C66" s="18"/>
      <c r="D66"/>
    </row>
    <row r="67" spans="1:4" x14ac:dyDescent="0.25">
      <c r="A67" s="28" t="s">
        <v>51</v>
      </c>
      <c r="B67" s="43">
        <v>1673124.98</v>
      </c>
      <c r="C67" s="18"/>
      <c r="D67"/>
    </row>
    <row r="68" spans="1:4" x14ac:dyDescent="0.25">
      <c r="A68" s="27" t="s">
        <v>52</v>
      </c>
      <c r="B68" s="43">
        <v>0</v>
      </c>
      <c r="C68" s="18"/>
      <c r="D68"/>
    </row>
    <row r="69" spans="1:4" x14ac:dyDescent="0.25">
      <c r="A69" s="27" t="s">
        <v>53</v>
      </c>
      <c r="B69" s="43">
        <v>215128.47</v>
      </c>
      <c r="C69" s="18"/>
      <c r="D69"/>
    </row>
    <row r="70" spans="1:4" x14ac:dyDescent="0.25">
      <c r="A70" s="27" t="s">
        <v>54</v>
      </c>
      <c r="B70" s="43">
        <v>210837.65</v>
      </c>
      <c r="C70" s="18"/>
      <c r="D70"/>
    </row>
    <row r="71" spans="1:4" ht="30" x14ac:dyDescent="0.25">
      <c r="A71" s="27" t="s">
        <v>55</v>
      </c>
      <c r="B71" s="43">
        <v>0</v>
      </c>
      <c r="C71" s="18"/>
      <c r="D71"/>
    </row>
    <row r="72" spans="1:4" x14ac:dyDescent="0.25">
      <c r="A72" s="26" t="s">
        <v>56</v>
      </c>
      <c r="B72" s="43">
        <v>417603.7</v>
      </c>
      <c r="C72" s="18"/>
      <c r="D72"/>
    </row>
    <row r="73" spans="1:4" x14ac:dyDescent="0.25">
      <c r="A73" s="26" t="s">
        <v>57</v>
      </c>
      <c r="B73" s="43">
        <v>0</v>
      </c>
      <c r="C73" s="18"/>
      <c r="D73"/>
    </row>
    <row r="74" spans="1:4" s="36" customFormat="1" x14ac:dyDescent="0.25">
      <c r="A74" s="26" t="s">
        <v>58</v>
      </c>
      <c r="B74" s="43">
        <v>16166.96</v>
      </c>
      <c r="C74" s="35"/>
    </row>
    <row r="75" spans="1:4" s="36" customFormat="1" x14ac:dyDescent="0.25">
      <c r="A75" s="26" t="s">
        <v>59</v>
      </c>
      <c r="B75" s="43">
        <v>46948.66</v>
      </c>
      <c r="C75" s="35"/>
    </row>
    <row r="76" spans="1:4" x14ac:dyDescent="0.25">
      <c r="A76" s="22" t="s">
        <v>60</v>
      </c>
      <c r="B76" s="59">
        <f>SUM(B65:B75)</f>
        <v>5503130.7500000009</v>
      </c>
      <c r="C76" s="18"/>
      <c r="D76"/>
    </row>
    <row r="77" spans="1:4" x14ac:dyDescent="0.25">
      <c r="A77" s="22"/>
      <c r="B77" s="38"/>
      <c r="C77" s="18"/>
      <c r="D77"/>
    </row>
    <row r="78" spans="1:4" x14ac:dyDescent="0.25">
      <c r="A78" s="21" t="s">
        <v>61</v>
      </c>
      <c r="B78" s="58"/>
      <c r="C78" s="20"/>
      <c r="D78"/>
    </row>
    <row r="79" spans="1:4" x14ac:dyDescent="0.25">
      <c r="A79" s="27" t="s">
        <v>62</v>
      </c>
      <c r="B79" s="43">
        <v>0</v>
      </c>
      <c r="C79" s="20"/>
      <c r="D79"/>
    </row>
    <row r="80" spans="1:4" x14ac:dyDescent="0.25">
      <c r="A80" s="27" t="s">
        <v>63</v>
      </c>
      <c r="B80" s="43">
        <v>0</v>
      </c>
      <c r="C80" s="20"/>
      <c r="D80"/>
    </row>
    <row r="81" spans="1:4" x14ac:dyDescent="0.25">
      <c r="A81" s="26" t="s">
        <v>64</v>
      </c>
      <c r="B81" s="38">
        <v>0</v>
      </c>
      <c r="C81" s="20"/>
      <c r="D81"/>
    </row>
    <row r="82" spans="1:4" x14ac:dyDescent="0.25">
      <c r="A82" s="26" t="s">
        <v>65</v>
      </c>
      <c r="B82" s="38">
        <v>0</v>
      </c>
      <c r="C82" s="20"/>
      <c r="D82"/>
    </row>
    <row r="83" spans="1:4" x14ac:dyDescent="0.25">
      <c r="A83" s="22" t="s">
        <v>66</v>
      </c>
      <c r="B83" s="52">
        <f>B79+B80+B81+B82</f>
        <v>0</v>
      </c>
      <c r="C83" s="6"/>
      <c r="D83"/>
    </row>
    <row r="84" spans="1:4" ht="14.25" customHeight="1" x14ac:dyDescent="0.25">
      <c r="A84" s="22" t="s">
        <v>67</v>
      </c>
      <c r="B84" s="52">
        <v>0</v>
      </c>
      <c r="C84" s="6"/>
      <c r="D84"/>
    </row>
    <row r="85" spans="1:4" ht="14.25" customHeight="1" x14ac:dyDescent="0.25">
      <c r="A85" s="22"/>
      <c r="B85" s="52"/>
      <c r="C85" s="6"/>
      <c r="D85"/>
    </row>
    <row r="86" spans="1:4" x14ac:dyDescent="0.25">
      <c r="A86" s="22"/>
      <c r="B86" s="54"/>
      <c r="C86" s="6"/>
      <c r="D86"/>
    </row>
    <row r="87" spans="1:4" x14ac:dyDescent="0.25">
      <c r="A87" s="25" t="s">
        <v>68</v>
      </c>
      <c r="B87" s="57"/>
      <c r="C87" s="6"/>
      <c r="D87"/>
    </row>
    <row r="88" spans="1:4" x14ac:dyDescent="0.25">
      <c r="A88" s="27" t="s">
        <v>69</v>
      </c>
      <c r="B88" s="54">
        <v>0</v>
      </c>
      <c r="C88" s="20"/>
      <c r="D88"/>
    </row>
    <row r="89" spans="1:4" x14ac:dyDescent="0.25">
      <c r="A89" s="27" t="s">
        <v>70</v>
      </c>
      <c r="B89" s="43">
        <v>0</v>
      </c>
      <c r="C89" s="1"/>
      <c r="D89"/>
    </row>
    <row r="90" spans="1:4" x14ac:dyDescent="0.25">
      <c r="A90" s="29" t="s">
        <v>71</v>
      </c>
      <c r="B90" s="44">
        <f>B88+B89</f>
        <v>0</v>
      </c>
      <c r="C90" s="1"/>
      <c r="D90"/>
    </row>
    <row r="91" spans="1:4" s="24" customFormat="1" x14ac:dyDescent="0.25">
      <c r="A91" s="72"/>
      <c r="B91" s="72"/>
      <c r="C91" s="30"/>
    </row>
    <row r="92" spans="1:4" x14ac:dyDescent="0.25">
      <c r="A92" s="11" t="s">
        <v>72</v>
      </c>
      <c r="B92" s="60"/>
      <c r="C92" s="14"/>
      <c r="D92"/>
    </row>
    <row r="93" spans="1:4" x14ac:dyDescent="0.25">
      <c r="A93" s="13" t="s">
        <v>73</v>
      </c>
      <c r="B93" s="48">
        <v>0</v>
      </c>
      <c r="C93" s="14"/>
      <c r="D93"/>
    </row>
    <row r="94" spans="1:4" x14ac:dyDescent="0.25">
      <c r="A94" s="34" t="s">
        <v>74</v>
      </c>
      <c r="B94" s="49">
        <f>SUM(B95:B97)</f>
        <v>109.82</v>
      </c>
      <c r="C94" s="14"/>
      <c r="D94"/>
    </row>
    <row r="95" spans="1:4" x14ac:dyDescent="0.25">
      <c r="A95" s="13" t="s">
        <v>75</v>
      </c>
      <c r="B95" s="48">
        <v>0</v>
      </c>
      <c r="C95" s="14"/>
      <c r="D95"/>
    </row>
    <row r="96" spans="1:4" x14ac:dyDescent="0.25">
      <c r="A96" s="13" t="s">
        <v>76</v>
      </c>
      <c r="B96" s="48">
        <v>50</v>
      </c>
      <c r="C96" s="14"/>
      <c r="D96"/>
    </row>
    <row r="97" spans="1:4" x14ac:dyDescent="0.25">
      <c r="A97" s="13" t="s">
        <v>77</v>
      </c>
      <c r="B97" s="48">
        <v>59.82</v>
      </c>
      <c r="C97" s="14"/>
      <c r="D97"/>
    </row>
    <row r="98" spans="1:4" x14ac:dyDescent="0.25">
      <c r="A98" s="34" t="s">
        <v>78</v>
      </c>
      <c r="B98" s="49">
        <f>SUM(B99:B100)</f>
        <v>2258495.89</v>
      </c>
      <c r="C98" s="14"/>
      <c r="D98"/>
    </row>
    <row r="99" spans="1:4" x14ac:dyDescent="0.25">
      <c r="A99" s="13" t="s">
        <v>79</v>
      </c>
      <c r="B99" s="48">
        <v>1913839.04</v>
      </c>
      <c r="C99" s="14"/>
      <c r="D99"/>
    </row>
    <row r="100" spans="1:4" x14ac:dyDescent="0.25">
      <c r="A100" s="13" t="s">
        <v>80</v>
      </c>
      <c r="B100" s="48">
        <v>344656.85</v>
      </c>
      <c r="C100" s="14"/>
      <c r="D100"/>
    </row>
    <row r="101" spans="1:4" x14ac:dyDescent="0.25">
      <c r="A101" s="29" t="s">
        <v>81</v>
      </c>
      <c r="B101" s="61">
        <f>(B33+B44)-(B49+B76+B84+B90)</f>
        <v>2258605.709999999</v>
      </c>
      <c r="C101" s="14"/>
      <c r="D101"/>
    </row>
    <row r="102" spans="1:4" x14ac:dyDescent="0.25">
      <c r="A102" s="31" t="s">
        <v>82</v>
      </c>
      <c r="B102" s="45"/>
      <c r="C102" s="1"/>
    </row>
    <row r="103" spans="1:4" x14ac:dyDescent="0.25">
      <c r="A103" s="32" t="s">
        <v>83</v>
      </c>
      <c r="B103" s="62"/>
      <c r="C103" s="1"/>
    </row>
    <row r="104" spans="1:4" x14ac:dyDescent="0.25">
      <c r="A104" s="33" t="s">
        <v>84</v>
      </c>
      <c r="B104" s="61">
        <v>1644535.5</v>
      </c>
      <c r="C104" s="1"/>
    </row>
    <row r="105" spans="1:4" x14ac:dyDescent="0.25">
      <c r="A105" s="33" t="s">
        <v>85</v>
      </c>
      <c r="B105" s="61">
        <v>0</v>
      </c>
      <c r="C105" s="1"/>
    </row>
    <row r="106" spans="1:4" x14ac:dyDescent="0.25">
      <c r="A106" s="33" t="s">
        <v>91</v>
      </c>
      <c r="B106" s="61">
        <v>53525.66</v>
      </c>
      <c r="C106" s="1"/>
    </row>
    <row r="107" spans="1:4" x14ac:dyDescent="0.25">
      <c r="A107" s="32" t="s">
        <v>86</v>
      </c>
      <c r="B107" s="63">
        <f>B104+B105+B106</f>
        <v>1698061.16</v>
      </c>
    </row>
    <row r="108" spans="1:4" x14ac:dyDescent="0.25">
      <c r="A108" s="69" t="s">
        <v>87</v>
      </c>
      <c r="B108" s="69"/>
    </row>
    <row r="109" spans="1:4" x14ac:dyDescent="0.25">
      <c r="A109" s="69"/>
      <c r="B109" s="69"/>
    </row>
    <row r="110" spans="1:4" x14ac:dyDescent="0.25">
      <c r="A110" s="69"/>
      <c r="B110" s="69"/>
    </row>
    <row r="111" spans="1:4" x14ac:dyDescent="0.25">
      <c r="A111" t="s">
        <v>88</v>
      </c>
    </row>
    <row r="113" spans="1:2" x14ac:dyDescent="0.25">
      <c r="A113" t="s">
        <v>89</v>
      </c>
      <c r="B113" s="46" t="s">
        <v>92</v>
      </c>
    </row>
  </sheetData>
  <mergeCells count="11">
    <mergeCell ref="A108:B110"/>
    <mergeCell ref="A14:B14"/>
    <mergeCell ref="A17:B17"/>
    <mergeCell ref="A22:B22"/>
    <mergeCell ref="B23:B24"/>
    <mergeCell ref="A91:B91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2022-01-26T11:45:54Z</cp:lastPrinted>
  <dcterms:created xsi:type="dcterms:W3CDTF">2021-09-23T15:15:02Z</dcterms:created>
  <dcterms:modified xsi:type="dcterms:W3CDTF">2022-01-28T18:01:21Z</dcterms:modified>
  <cp:category/>
  <cp:contentStatus/>
</cp:coreProperties>
</file>