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08" sheetId="1" state="visible" r:id="rId1"/>
  </sheets>
  <definedNames>
    <definedName name="_xlnm.Print_Area" localSheetId="0">'08'!$A$1:$G$60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<sst xmlns="http://schemas.openxmlformats.org/spreadsheetml/2006/main" count="35" uniqueCount="35">
  <si>
    <t xml:space="preserve">Despesas administrativas quando O.S. e unidade gerida se situarem em localidades diversas</t>
  </si>
  <si>
    <t>Setembro/2026</t>
  </si>
  <si>
    <t xml:space="preserve">O Instituto de Planejamento e Gestão de Serviços Especializados – IPGSE, organização social responsável pela gestão do Hospital Estadual de Santa Helena de Goiás Dr. Albanir Faleiros Machado – HERSO e da Policlínica Estadual da Região Sudoeste – Quirinópolis/GO, mantém, ainda, Termo de Colaboração com o Hospital Municipal Universitário - HMU para a cessão de profissionais, não sendo responsável pela gestão da referida unidade.
O IPGSE possui sua sede administrativa estabelecida no município de Rio Verde/GO, a partir da qual são executadas atividades administrativas, financeiras, contábeis, jurídicas, de recursos humanos, de tecnologia da informação e demais atividades de suporte necessárias ao desenvolvimento das ações institucionais.
Nesse contexto, informamos que foram efetuados os pagamentos das despesas administrativas e/ou operacionais relacionadas às atividades do Instituto, bem como realizado o devido rateio das despesas administrativas entre as unidades e instrumentos mantidos pelo IPGSE, observando-se os critérios aplicáveis e a vinculação das despesas às respectivas atividades, conforme detalhado na tabela abaixo.</t>
  </si>
  <si>
    <t>DETALHAMENTO</t>
  </si>
  <si>
    <t>DESPESAS</t>
  </si>
  <si>
    <t>VALOR</t>
  </si>
  <si>
    <t xml:space="preserve">Diária de Viagem</t>
  </si>
  <si>
    <t>TOTAL</t>
  </si>
  <si>
    <t>UNIDADE</t>
  </si>
  <si>
    <t>%</t>
  </si>
  <si>
    <r>
      <t xml:space="preserve">Hospital Estadual de Santa Helena de Goiás Dr. Albanir Faleiros Machado - HERSO                                                                                                  </t>
    </r>
    <r>
      <rPr>
        <b/>
        <sz val="12"/>
        <color theme="1"/>
        <rFont val="Times New Roman"/>
      </rPr>
      <t xml:space="preserve">Termo de Colaboração n° 101/2024</t>
    </r>
  </si>
  <si>
    <r>
      <t xml:space="preserve">Policlínica Estadual da Região Sudoeste - Quirinópolis/GO  </t>
    </r>
    <r>
      <rPr>
        <b/>
        <sz val="12"/>
        <color theme="1"/>
        <rFont val="Times New Roman"/>
      </rPr>
      <t xml:space="preserve">Termo de Colaboração n° 24/2025</t>
    </r>
  </si>
  <si>
    <t xml:space="preserve">Salários e Ordenados</t>
  </si>
  <si>
    <t>Férias</t>
  </si>
  <si>
    <t>FGTS</t>
  </si>
  <si>
    <t xml:space="preserve">Tributos Federais</t>
  </si>
  <si>
    <t xml:space="preserve">Locação de Imóvel</t>
  </si>
  <si>
    <t xml:space="preserve">Energia Elétrica</t>
  </si>
  <si>
    <t xml:space="preserve">Água e esgoto</t>
  </si>
  <si>
    <t>Telefone</t>
  </si>
  <si>
    <t>Monitoramento</t>
  </si>
  <si>
    <t xml:space="preserve">Serviços de Assinatura Digital</t>
  </si>
  <si>
    <t xml:space="preserve">Plano de Saúde</t>
  </si>
  <si>
    <t xml:space="preserve">Sistema - Recursos Humanos</t>
  </si>
  <si>
    <t xml:space="preserve">Serviços de Consultoria</t>
  </si>
  <si>
    <t xml:space="preserve">Locação de Veículo</t>
  </si>
  <si>
    <t xml:space="preserve">Serviços de Abastecimento</t>
  </si>
  <si>
    <t>SINDHOESG</t>
  </si>
  <si>
    <t xml:space="preserve">Capacitação de Menores Aprendizes</t>
  </si>
  <si>
    <t xml:space="preserve">Certificado de Conformidade do Corpo de Bombeiros</t>
  </si>
  <si>
    <t xml:space="preserve">Serviços de Manutenção</t>
  </si>
  <si>
    <t xml:space="preserve">Serviços de Cartório</t>
  </si>
  <si>
    <t xml:space="preserve">PGR,PCMSO E LTCAT E LIP - NR 01</t>
  </si>
  <si>
    <t xml:space="preserve">Materiais de Expediente</t>
  </si>
  <si>
    <r>
      <t xml:space="preserve">Hospital Municipal Universitário - HMU / Rio Verde-GO [Unidade não SES]                                                                                                           </t>
    </r>
    <r>
      <rPr>
        <b/>
        <sz val="12"/>
        <color theme="1"/>
        <rFont val="Times New Roman"/>
      </rPr>
      <t xml:space="preserve">Termo de Colaboração n° 02/2024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</si>
</sst>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_-&quot;R$&quot;\ * #,##0.00_-;\-&quot;R$&quot;\ * #,##0.00_-;_-&quot;R$&quot;\ * &quot;-&quot;??_-;_-@_-"/>
    <numFmt numFmtId="165" formatCode="_-[$R$-416]\ * #,##0.00_-;\-[$R$-416]\ * #,##0.00_-;_-[$R$-416]\ * &quot;-&quot;??_-;_-@_-"/>
  </numFmts>
  <fonts count="7">
    <font>
      <sz val="11.000000"/>
      <color theme="1"/>
      <name val="Calibri"/>
      <scheme val="minor"/>
    </font>
    <font>
      <b/>
      <sz val="12.000000"/>
      <color theme="1"/>
      <name val="Times New Roman"/>
    </font>
    <font>
      <b/>
      <sz val="12.000000"/>
      <color rgb="FF002060"/>
      <name val="Times New Roman"/>
    </font>
    <font>
      <sz val="12.000000"/>
      <color theme="1"/>
      <name val="Times New Roman"/>
    </font>
    <font>
      <b/>
      <sz val="12.000000"/>
      <color theme="0" tint="0"/>
      <name val="Times New Roman"/>
    </font>
    <font>
      <b/>
      <sz val="12.000000"/>
      <name val="Times New Roman"/>
    </font>
    <font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theme="3" tint="-0.249977111117893"/>
        <bgColor theme="3" tint="-0.249977111117893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0" borderId="0" numFmtId="0" xfId="0" applyAlignment="1">
      <alignment wrapText="1"/>
    </xf>
    <xf fontId="1" fillId="0" borderId="0" numFmtId="0" xfId="0" applyFont="1" applyAlignment="1">
      <alignment horizontal="center" vertical="center" wrapText="1"/>
    </xf>
    <xf fontId="2" fillId="0" borderId="0" numFmtId="49" xfId="0" applyNumberFormat="1" applyFont="1" applyAlignment="1">
      <alignment horizontal="center" vertical="center" wrapText="1"/>
    </xf>
    <xf fontId="3" fillId="0" borderId="0" numFmtId="0" xfId="0" applyFont="1" applyAlignment="1">
      <alignment horizontal="justify" vertical="top" wrapText="1"/>
    </xf>
    <xf fontId="1" fillId="2" borderId="1" numFmtId="0" xfId="0" applyFont="1" applyFill="1" applyBorder="1" applyAlignment="1">
      <alignment horizontal="center" vertical="center"/>
    </xf>
    <xf fontId="4" fillId="3" borderId="1" numFmtId="0" xfId="0" applyFont="1" applyFill="1" applyBorder="1" applyAlignment="1">
      <alignment horizontal="center" vertical="center"/>
    </xf>
    <xf fontId="3" fillId="0" borderId="1" numFmtId="0" xfId="0" applyFont="1" applyBorder="1"/>
    <xf fontId="3" fillId="0" borderId="1" numFmtId="164" xfId="0" applyNumberFormat="1" applyFont="1" applyBorder="1"/>
    <xf fontId="1" fillId="0" borderId="1" numFmtId="0" xfId="0" applyFont="1" applyBorder="1"/>
    <xf fontId="5" fillId="2" borderId="1" numFmtId="164" xfId="0" applyNumberFormat="1" applyFont="1" applyFill="1" applyBorder="1"/>
    <xf fontId="1" fillId="0" borderId="0" numFmtId="0" xfId="0" applyFont="1" applyAlignment="1">
      <alignment horizontal="center"/>
    </xf>
    <xf fontId="4" fillId="3" borderId="2" numFmtId="0" xfId="0" applyFont="1" applyFill="1" applyBorder="1" applyAlignment="1">
      <alignment horizontal="center" vertical="center"/>
    </xf>
    <xf fontId="4" fillId="3" borderId="3" numFmtId="0" xfId="0" applyFont="1" applyFill="1" applyBorder="1" applyAlignment="1">
      <alignment horizontal="center" vertical="center"/>
    </xf>
    <xf fontId="4" fillId="3" borderId="4" numFmtId="0" xfId="0" applyFont="1" applyFill="1" applyBorder="1" applyAlignment="1">
      <alignment horizontal="center" vertical="center"/>
    </xf>
    <xf fontId="4" fillId="3" borderId="2" numFmtId="164" xfId="0" applyNumberFormat="1" applyFont="1" applyFill="1" applyBorder="1" applyAlignment="1">
      <alignment horizontal="center" vertical="center"/>
    </xf>
    <xf fontId="4" fillId="3" borderId="4" numFmtId="164" xfId="0" applyNumberFormat="1" applyFont="1" applyFill="1" applyBorder="1" applyAlignment="1">
      <alignment horizontal="center" vertical="center"/>
    </xf>
    <xf fontId="4" fillId="3" borderId="1" numFmtId="164" xfId="0" applyNumberFormat="1" applyFont="1" applyFill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/>
    </xf>
    <xf fontId="3" fillId="0" borderId="4" numFmtId="2" xfId="0" applyNumberFormat="1" applyFont="1" applyBorder="1" applyAlignment="1">
      <alignment horizontal="center" vertical="center"/>
    </xf>
    <xf fontId="1" fillId="0" borderId="1" numFmtId="164" xfId="0" applyNumberFormat="1" applyFont="1" applyBorder="1" applyAlignment="1">
      <alignment vertical="center"/>
    </xf>
    <xf fontId="4" fillId="3" borderId="5" numFmtId="0" xfId="0" applyFont="1" applyFill="1" applyBorder="1" applyAlignment="1">
      <alignment horizontal="center" vertical="center"/>
    </xf>
    <xf fontId="6" fillId="0" borderId="6" numFmtId="0" xfId="0" applyFont="1" applyBorder="1" applyAlignment="1">
      <alignment horizontal="left" vertical="center"/>
    </xf>
    <xf fontId="6" fillId="0" borderId="7" numFmtId="0" xfId="0" applyFont="1" applyBorder="1" applyAlignment="1">
      <alignment horizontal="left" vertical="center"/>
    </xf>
    <xf fontId="6" fillId="0" borderId="8" numFmtId="0" xfId="0" applyFont="1" applyBorder="1" applyAlignment="1">
      <alignment horizontal="left" vertical="center"/>
    </xf>
    <xf fontId="6" fillId="0" borderId="9" numFmtId="165" xfId="0" applyNumberFormat="1" applyFont="1" applyBorder="1" applyAlignment="1">
      <alignment horizontal="center" vertical="center"/>
    </xf>
    <xf fontId="3" fillId="0" borderId="10" numFmtId="0" xfId="0" applyFont="1" applyBorder="1" applyAlignment="1">
      <alignment horizontal="left"/>
    </xf>
    <xf fontId="3" fillId="0" borderId="0" numFmtId="0" xfId="0" applyFont="1" applyAlignment="1">
      <alignment horizontal="left"/>
    </xf>
    <xf fontId="3" fillId="0" borderId="11" numFmtId="0" xfId="0" applyFont="1" applyBorder="1" applyAlignment="1">
      <alignment horizontal="left"/>
    </xf>
    <xf fontId="3" fillId="0" borderId="12" numFmtId="164" xfId="0" applyNumberFormat="1" applyFont="1" applyBorder="1"/>
    <xf fontId="3" fillId="0" borderId="6" numFmtId="0" xfId="0" applyFont="1" applyBorder="1" applyAlignment="1">
      <alignment horizontal="left"/>
    </xf>
    <xf fontId="3" fillId="0" borderId="7" numFmtId="0" xfId="0" applyFont="1" applyBorder="1" applyAlignment="1">
      <alignment horizontal="left"/>
    </xf>
    <xf fontId="3" fillId="0" borderId="13" numFmtId="0" xfId="0" applyFont="1" applyBorder="1" applyAlignment="1">
      <alignment horizontal="left"/>
    </xf>
    <xf fontId="3" fillId="0" borderId="4" numFmtId="164" xfId="0" applyNumberFormat="1" applyFont="1" applyBorder="1"/>
    <xf fontId="3" fillId="0" borderId="14" numFmtId="0" xfId="0" applyFont="1" applyBorder="1" applyAlignment="1">
      <alignment horizontal="left"/>
    </xf>
    <xf fontId="3" fillId="0" borderId="15" numFmtId="0" xfId="0" applyFont="1" applyBorder="1" applyAlignment="1">
      <alignment horizontal="left"/>
    </xf>
    <xf fontId="3" fillId="0" borderId="16" numFmtId="0" xfId="0" applyFont="1" applyBorder="1" applyAlignment="1">
      <alignment horizontal="left"/>
    </xf>
    <xf fontId="3" fillId="0" borderId="2" numFmtId="0" xfId="0" applyFont="1" applyBorder="1" applyAlignment="1">
      <alignment horizontal="left"/>
    </xf>
    <xf fontId="3" fillId="0" borderId="3" numFmtId="0" xfId="0" applyFont="1" applyBorder="1" applyAlignment="1">
      <alignment horizontal="left"/>
    </xf>
    <xf fontId="3" fillId="0" borderId="4" numFmtId="0" xfId="0" applyFont="1" applyBorder="1" applyAlignment="1">
      <alignment horizontal="left"/>
    </xf>
    <xf fontId="3" fillId="0" borderId="2" numFmtId="0" xfId="0" applyFont="1" applyBorder="1"/>
    <xf fontId="3" fillId="0" borderId="3" numFmtId="0" xfId="0" applyFont="1" applyBorder="1"/>
    <xf fontId="3" fillId="0" borderId="4" numFmtId="0" xfId="0" applyFont="1" applyBorder="1"/>
    <xf fontId="3" fillId="0" borderId="1" numFmtId="165" xfId="0" applyNumberFormat="1" applyFont="1" applyBorder="1"/>
    <xf fontId="0" fillId="0" borderId="0" numFmtId="164" xfId="0" applyNumberFormat="1"/>
    <xf fontId="0" fillId="0" borderId="17" numFmtId="0" xfId="0" applyBorder="1" applyAlignment="1">
      <alignment horizontal="center"/>
    </xf>
    <xf fontId="3" fillId="0" borderId="1" numFmtId="0" xfId="0" applyFont="1" applyBorder="1" applyAlignment="1">
      <alignment horizontal="center" vertical="center" wrapText="1"/>
    </xf>
    <xf fontId="3" fillId="0" borderId="1" numFmtId="2" xfId="0" applyNumberFormat="1" applyFont="1" applyBorder="1" applyAlignment="1">
      <alignment horizontal="center" vertical="center"/>
    </xf>
    <xf fontId="0" fillId="0" borderId="17" numFmtId="0" xfId="0" applyBorder="1"/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710564</xdr:colOff>
      <xdr:row>2</xdr:row>
      <xdr:rowOff>1905</xdr:rowOff>
    </xdr:from>
    <xdr:to>
      <xdr:col>4</xdr:col>
      <xdr:colOff>551301</xdr:colOff>
      <xdr:row>4</xdr:row>
      <xdr:rowOff>400050</xdr:rowOff>
    </xdr:to>
    <xdr:pic>
      <xdr:nvPicPr>
        <xdr:cNvPr id="8" name="Imagem 7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863090" y="363856"/>
          <a:ext cx="2450586" cy="746760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topLeftCell="A42" zoomScale="100" workbookViewId="0">
      <selection activeCell="A50" activeCellId="0" sqref="A50:G58"/>
    </sheetView>
  </sheetViews>
  <sheetFormatPr defaultRowHeight="14.25"/>
  <cols>
    <col customWidth="1" min="1" max="1" width="16.77734375"/>
    <col customWidth="1" min="2" max="2" width="12.6640625"/>
    <col customWidth="1" min="4" max="4" width="16.33203125"/>
    <col customWidth="1" min="6" max="6" width="3.6640625"/>
    <col customWidth="1" min="7" max="7" width="30.8515625"/>
    <col bestFit="1" customWidth="1" min="9" max="9" width="14.09375"/>
    <col customWidth="1" min="10" max="10" width="15.88671875"/>
    <col bestFit="1" customWidth="1" min="12" max="12" width="12"/>
  </cols>
  <sheetData>
    <row r="1" ht="5.4000000000000004" customHeight="1">
      <c r="A1" s="1"/>
      <c r="B1" s="1"/>
      <c r="C1" s="1"/>
      <c r="D1" s="1"/>
      <c r="E1" s="1"/>
      <c r="F1" s="1"/>
      <c r="G1" s="1"/>
    </row>
    <row r="2">
      <c r="A2" s="1"/>
      <c r="B2" s="1"/>
      <c r="C2" s="1"/>
      <c r="D2" s="1"/>
      <c r="E2" s="1"/>
      <c r="F2" s="1"/>
      <c r="G2" s="1"/>
    </row>
    <row r="3">
      <c r="A3" s="1"/>
      <c r="B3" s="1"/>
      <c r="C3" s="1"/>
      <c r="D3" s="1"/>
      <c r="E3" s="1"/>
      <c r="F3" s="1"/>
      <c r="G3" s="1"/>
    </row>
    <row r="4">
      <c r="A4" s="1"/>
      <c r="B4" s="1"/>
      <c r="C4" s="1"/>
      <c r="D4" s="1"/>
      <c r="E4" s="1"/>
      <c r="F4" s="1"/>
      <c r="G4" s="1"/>
    </row>
    <row r="5" ht="37.799999999999997" customHeight="1">
      <c r="A5" s="1"/>
      <c r="B5" s="1"/>
      <c r="C5" s="1"/>
      <c r="D5" s="1"/>
      <c r="E5" s="1"/>
      <c r="F5" s="1"/>
      <c r="G5" s="1"/>
    </row>
    <row r="6" ht="42.600000000000001" customHeight="1">
      <c r="A6" s="2" t="s">
        <v>0</v>
      </c>
      <c r="B6" s="2"/>
      <c r="C6" s="2"/>
      <c r="D6" s="2"/>
      <c r="E6" s="2"/>
      <c r="F6" s="2"/>
      <c r="G6" s="2"/>
    </row>
    <row r="7" ht="39" customHeight="1">
      <c r="A7" s="3" t="s">
        <v>1</v>
      </c>
      <c r="B7" s="3"/>
      <c r="C7" s="3"/>
      <c r="D7" s="3"/>
      <c r="E7" s="3"/>
      <c r="F7" s="3"/>
      <c r="G7" s="3"/>
    </row>
    <row r="8" ht="186" customHeight="1">
      <c r="A8" s="4" t="s">
        <v>2</v>
      </c>
      <c r="B8" s="4"/>
      <c r="C8" s="4"/>
      <c r="D8" s="4"/>
      <c r="E8" s="4"/>
      <c r="F8" s="4"/>
      <c r="G8" s="4"/>
    </row>
    <row r="9" ht="15">
      <c r="A9" s="5" t="s">
        <v>3</v>
      </c>
      <c r="B9" s="5"/>
      <c r="C9" s="5"/>
      <c r="D9" s="5"/>
      <c r="E9" s="5"/>
      <c r="F9" s="5"/>
      <c r="G9" s="5"/>
    </row>
    <row r="10" ht="15">
      <c r="A10" s="6" t="s">
        <v>4</v>
      </c>
      <c r="B10" s="6"/>
      <c r="C10" s="6"/>
      <c r="D10" s="6"/>
      <c r="E10" s="6"/>
      <c r="F10" s="6"/>
      <c r="G10" s="6" t="s">
        <v>5</v>
      </c>
    </row>
    <row r="11" ht="15">
      <c r="A11" s="7" t="s">
        <v>6</v>
      </c>
      <c r="B11" s="7"/>
      <c r="C11" s="7"/>
      <c r="D11" s="7"/>
      <c r="E11" s="7"/>
      <c r="F11" s="7"/>
      <c r="G11" s="8">
        <f>125+100</f>
        <v>225</v>
      </c>
    </row>
    <row r="12" ht="15">
      <c r="A12" s="9" t="s">
        <v>7</v>
      </c>
      <c r="B12" s="9"/>
      <c r="C12" s="9"/>
      <c r="D12" s="9"/>
      <c r="E12" s="9"/>
      <c r="F12" s="9"/>
      <c r="G12" s="10">
        <f>SUM(G11:G11)</f>
        <v>225</v>
      </c>
    </row>
    <row r="13" ht="15">
      <c r="A13" s="11"/>
      <c r="B13" s="11"/>
      <c r="C13" s="11"/>
      <c r="D13" s="11"/>
      <c r="E13" s="11"/>
      <c r="F13" s="11"/>
      <c r="G13" s="11"/>
    </row>
    <row r="14" ht="15">
      <c r="A14" s="12" t="s">
        <v>8</v>
      </c>
      <c r="B14" s="13"/>
      <c r="C14" s="13"/>
      <c r="D14" s="14"/>
      <c r="E14" s="15" t="s">
        <v>9</v>
      </c>
      <c r="F14" s="16"/>
      <c r="G14" s="17" t="s">
        <v>5</v>
      </c>
    </row>
    <row r="15" ht="51.75" customHeight="1">
      <c r="A15" s="18" t="s">
        <v>10</v>
      </c>
      <c r="B15" s="19"/>
      <c r="C15" s="19"/>
      <c r="D15" s="20"/>
      <c r="E15" s="21">
        <v>75.810000000000002</v>
      </c>
      <c r="F15" s="22"/>
      <c r="G15" s="23">
        <f>94.76+75.81</f>
        <v>170.56999999999999</v>
      </c>
    </row>
    <row r="16" ht="44.25" customHeight="1">
      <c r="A16" s="18" t="s">
        <v>11</v>
      </c>
      <c r="B16" s="19"/>
      <c r="C16" s="19"/>
      <c r="D16" s="20"/>
      <c r="E16" s="21">
        <v>24.190000000000001</v>
      </c>
      <c r="F16" s="22"/>
      <c r="G16" s="23">
        <f>30.24+24.19</f>
        <v>54.43</v>
      </c>
    </row>
    <row r="17" ht="15">
      <c r="A17" s="11"/>
      <c r="B17" s="11"/>
      <c r="C17" s="11"/>
      <c r="D17" s="11"/>
      <c r="E17" s="11"/>
      <c r="F17" s="11"/>
      <c r="G17" s="11"/>
    </row>
    <row r="18" ht="15">
      <c r="A18" s="11"/>
      <c r="B18" s="11"/>
      <c r="C18" s="11"/>
      <c r="D18" s="11"/>
      <c r="E18" s="11"/>
      <c r="F18" s="11"/>
      <c r="G18" s="11"/>
    </row>
    <row r="19" ht="15">
      <c r="A19" s="5" t="s">
        <v>3</v>
      </c>
      <c r="B19" s="5"/>
      <c r="C19" s="5"/>
      <c r="D19" s="5"/>
      <c r="E19" s="5"/>
      <c r="F19" s="5"/>
      <c r="G19" s="5"/>
    </row>
    <row r="20" ht="15">
      <c r="A20" s="24" t="s">
        <v>4</v>
      </c>
      <c r="B20" s="24"/>
      <c r="C20" s="24"/>
      <c r="D20" s="24"/>
      <c r="E20" s="24"/>
      <c r="F20" s="24"/>
      <c r="G20" s="24" t="s">
        <v>5</v>
      </c>
    </row>
    <row r="21" ht="15">
      <c r="A21" s="25" t="s">
        <v>12</v>
      </c>
      <c r="B21" s="26"/>
      <c r="C21" s="26"/>
      <c r="D21" s="26"/>
      <c r="E21" s="26"/>
      <c r="F21" s="27"/>
      <c r="G21" s="28">
        <v>125382.42999999999</v>
      </c>
    </row>
    <row r="22" ht="15">
      <c r="A22" s="29" t="s">
        <v>13</v>
      </c>
      <c r="B22" s="30"/>
      <c r="C22" s="30"/>
      <c r="D22" s="30"/>
      <c r="E22" s="30"/>
      <c r="F22" s="31"/>
      <c r="G22" s="32">
        <f>2461.62+2950.66</f>
        <v>5412.2799999999997</v>
      </c>
    </row>
    <row r="23" ht="15">
      <c r="A23" s="33" t="s">
        <v>14</v>
      </c>
      <c r="B23" s="34"/>
      <c r="C23" s="34"/>
      <c r="D23" s="34"/>
      <c r="E23" s="34"/>
      <c r="F23" s="35"/>
      <c r="G23" s="36">
        <v>21622.939999999999</v>
      </c>
    </row>
    <row r="24" ht="15">
      <c r="A24" s="37" t="s">
        <v>15</v>
      </c>
      <c r="B24" s="38"/>
      <c r="C24" s="38"/>
      <c r="D24" s="38"/>
      <c r="E24" s="38"/>
      <c r="F24" s="39"/>
      <c r="G24" s="8">
        <v>99325.550000000003</v>
      </c>
    </row>
    <row r="25" ht="15">
      <c r="A25" s="40" t="s">
        <v>16</v>
      </c>
      <c r="B25" s="41"/>
      <c r="C25" s="41"/>
      <c r="D25" s="41"/>
      <c r="E25" s="41"/>
      <c r="F25" s="42"/>
      <c r="G25" s="8">
        <v>12000</v>
      </c>
    </row>
    <row r="26" ht="15">
      <c r="A26" s="43" t="s">
        <v>17</v>
      </c>
      <c r="B26" s="44"/>
      <c r="C26" s="44"/>
      <c r="D26" s="44"/>
      <c r="E26" s="44"/>
      <c r="F26" s="45"/>
      <c r="G26" s="8">
        <v>2065.79</v>
      </c>
    </row>
    <row r="27" ht="15">
      <c r="A27" s="43" t="s">
        <v>18</v>
      </c>
      <c r="B27" s="44"/>
      <c r="C27" s="44"/>
      <c r="D27" s="44"/>
      <c r="E27" s="44"/>
      <c r="F27" s="45"/>
      <c r="G27" s="8">
        <f>738.23-13.98</f>
        <v>724.25</v>
      </c>
    </row>
    <row r="28" ht="15">
      <c r="A28" s="43" t="s">
        <v>19</v>
      </c>
      <c r="B28" s="44"/>
      <c r="C28" s="44"/>
      <c r="D28" s="44"/>
      <c r="E28" s="44"/>
      <c r="F28" s="45"/>
      <c r="G28" s="8">
        <v>235.84</v>
      </c>
    </row>
    <row r="29" ht="15">
      <c r="A29" s="43" t="s">
        <v>20</v>
      </c>
      <c r="B29" s="44"/>
      <c r="C29" s="44"/>
      <c r="D29" s="44"/>
      <c r="E29" s="44"/>
      <c r="F29" s="45"/>
      <c r="G29" s="8">
        <v>209.80000000000001</v>
      </c>
    </row>
    <row r="30" ht="15">
      <c r="A30" s="40" t="s">
        <v>21</v>
      </c>
      <c r="B30" s="41"/>
      <c r="C30" s="41"/>
      <c r="D30" s="41"/>
      <c r="E30" s="41"/>
      <c r="F30" s="42"/>
      <c r="G30" s="8">
        <v>179</v>
      </c>
    </row>
    <row r="31" ht="15">
      <c r="A31" s="40" t="s">
        <v>22</v>
      </c>
      <c r="B31" s="41"/>
      <c r="C31" s="41"/>
      <c r="D31" s="41"/>
      <c r="E31" s="41"/>
      <c r="F31" s="42"/>
      <c r="G31" s="8">
        <v>4685.1400000000003</v>
      </c>
    </row>
    <row r="32" ht="15">
      <c r="A32" s="40" t="s">
        <v>23</v>
      </c>
      <c r="B32" s="41"/>
      <c r="C32" s="41"/>
      <c r="D32" s="41"/>
      <c r="E32" s="41"/>
      <c r="F32" s="42"/>
      <c r="G32" s="8">
        <v>289.98000000000002</v>
      </c>
    </row>
    <row r="33" ht="15">
      <c r="A33" s="40" t="s">
        <v>24</v>
      </c>
      <c r="B33" s="41"/>
      <c r="C33" s="41"/>
      <c r="D33" s="41"/>
      <c r="E33" s="41"/>
      <c r="F33" s="42"/>
      <c r="G33" s="8">
        <v>1500</v>
      </c>
    </row>
    <row r="34" ht="15">
      <c r="A34" s="40" t="s">
        <v>25</v>
      </c>
      <c r="B34" s="41"/>
      <c r="C34" s="41"/>
      <c r="D34" s="41"/>
      <c r="E34" s="41"/>
      <c r="F34" s="42"/>
      <c r="G34" s="8">
        <f>433.98+382.99</f>
        <v>816.97000000000003</v>
      </c>
    </row>
    <row r="35" ht="15">
      <c r="A35" s="40" t="s">
        <v>26</v>
      </c>
      <c r="B35" s="41"/>
      <c r="C35" s="41"/>
      <c r="D35" s="41"/>
      <c r="E35" s="41"/>
      <c r="F35" s="42"/>
      <c r="G35" s="46">
        <v>266.98000000000002</v>
      </c>
    </row>
    <row r="36" ht="15">
      <c r="A36" s="40" t="s">
        <v>27</v>
      </c>
      <c r="B36" s="41"/>
      <c r="C36" s="41"/>
      <c r="D36" s="41"/>
      <c r="E36" s="41"/>
      <c r="F36" s="42"/>
      <c r="G36" s="46">
        <v>951.82000000000005</v>
      </c>
    </row>
    <row r="37" ht="15">
      <c r="A37" s="43" t="s">
        <v>28</v>
      </c>
      <c r="B37" s="44"/>
      <c r="C37" s="44"/>
      <c r="D37" s="44"/>
      <c r="E37" s="44"/>
      <c r="F37" s="45"/>
      <c r="G37" s="8">
        <v>195.28</v>
      </c>
    </row>
    <row r="38" ht="15">
      <c r="A38" s="40" t="s">
        <v>29</v>
      </c>
      <c r="B38" s="41"/>
      <c r="C38" s="41"/>
      <c r="D38" s="41"/>
      <c r="E38" s="41"/>
      <c r="F38" s="42"/>
      <c r="G38" s="8">
        <v>25.120000000000001</v>
      </c>
    </row>
    <row r="39" ht="15">
      <c r="A39" s="40" t="s">
        <v>6</v>
      </c>
      <c r="B39" s="41"/>
      <c r="C39" s="41"/>
      <c r="D39" s="41"/>
      <c r="E39" s="41"/>
      <c r="F39" s="42"/>
      <c r="G39" s="8">
        <f>587.5+431+428+125+125+226.05</f>
        <v>1922.55</v>
      </c>
      <c r="J39" s="47"/>
    </row>
    <row r="40" ht="15">
      <c r="A40" s="40" t="s">
        <v>30</v>
      </c>
      <c r="B40" s="41"/>
      <c r="C40" s="41"/>
      <c r="D40" s="41"/>
      <c r="E40" s="41"/>
      <c r="F40" s="42"/>
      <c r="G40" s="46">
        <v>2000</v>
      </c>
      <c r="J40" s="47"/>
    </row>
    <row r="41" ht="15">
      <c r="A41" s="40" t="s">
        <v>31</v>
      </c>
      <c r="B41" s="41"/>
      <c r="C41" s="41"/>
      <c r="D41" s="41"/>
      <c r="E41" s="41"/>
      <c r="F41" s="42"/>
      <c r="G41" s="46">
        <v>594.79999999999995</v>
      </c>
      <c r="J41" s="47"/>
    </row>
    <row r="42" ht="15">
      <c r="A42" s="40" t="s">
        <v>32</v>
      </c>
      <c r="B42" s="41"/>
      <c r="C42" s="41"/>
      <c r="D42" s="41"/>
      <c r="E42" s="41"/>
      <c r="F42" s="42"/>
      <c r="G42" s="46">
        <v>2400</v>
      </c>
      <c r="J42" s="47"/>
    </row>
    <row r="43" ht="15">
      <c r="A43" s="40" t="s">
        <v>33</v>
      </c>
      <c r="B43" s="41"/>
      <c r="C43" s="41"/>
      <c r="D43" s="41"/>
      <c r="E43" s="41"/>
      <c r="F43" s="42"/>
      <c r="G43" s="8">
        <f>146.02</f>
        <v>146.02000000000001</v>
      </c>
    </row>
    <row r="44" ht="15">
      <c r="A44" s="9" t="s">
        <v>7</v>
      </c>
      <c r="B44" s="9"/>
      <c r="C44" s="9"/>
      <c r="D44" s="9"/>
      <c r="E44" s="9"/>
      <c r="F44" s="9"/>
      <c r="G44" s="10">
        <f>SUM(G21:G43)</f>
        <v>282952.53999999998</v>
      </c>
      <c r="J44" s="47"/>
    </row>
    <row r="45" ht="15" customHeight="1">
      <c r="A45" s="48"/>
      <c r="B45" s="48"/>
      <c r="C45" s="48"/>
      <c r="D45" s="48"/>
      <c r="E45" s="48"/>
      <c r="F45" s="48"/>
      <c r="G45" s="48"/>
    </row>
    <row r="46" ht="15">
      <c r="A46" s="6" t="s">
        <v>8</v>
      </c>
      <c r="B46" s="6"/>
      <c r="C46" s="6"/>
      <c r="D46" s="6"/>
      <c r="E46" s="17" t="s">
        <v>9</v>
      </c>
      <c r="F46" s="17"/>
      <c r="G46" s="17" t="s">
        <v>5</v>
      </c>
      <c r="J46" s="47"/>
    </row>
    <row r="47" ht="42.600000000000001" customHeight="1">
      <c r="A47" s="49" t="s">
        <v>10</v>
      </c>
      <c r="B47" s="49"/>
      <c r="C47" s="49"/>
      <c r="D47" s="49"/>
      <c r="E47" s="50">
        <v>50.109999999999999</v>
      </c>
      <c r="F47" s="50"/>
      <c r="G47" s="23">
        <f>476.96+1233.52+12.59+97.85+145.31+6013.2+1035.17+362.92+133.78+105.13+751.65+1478.58+2347.72+118.18+10835.25+49772.03+1002.2+294.4+215.97+214.47+73.17+62.64+62.65+1202.64+217.47+89.7+191.92+298.05+62829.14+113.27</f>
        <v>141787.52999999997</v>
      </c>
    </row>
    <row r="48" ht="41.399999999999999" customHeight="1">
      <c r="A48" s="49" t="s">
        <v>11</v>
      </c>
      <c r="B48" s="49"/>
      <c r="C48" s="49"/>
      <c r="D48" s="49"/>
      <c r="E48" s="50">
        <v>15.99</v>
      </c>
      <c r="F48" s="50"/>
      <c r="G48" s="23">
        <f>152.19+393.61+4.02+31.23+46.37+1918.8+330.32+115.81+42.69+33.55+239.85+471.81+749.16+37.71+3457.51+15882.16+319.8+93.94+68.92+68.44+23.35+19.99+19.97+383.76+69.39+28.62+61.24+95.11+20048.65+36.15</f>
        <v>45244.120000000003</v>
      </c>
    </row>
    <row r="49" ht="48.600000000000001" customHeight="1">
      <c r="A49" s="49" t="s">
        <v>34</v>
      </c>
      <c r="B49" s="49"/>
      <c r="C49" s="49"/>
      <c r="D49" s="49"/>
      <c r="E49" s="50">
        <v>33.899999999999999</v>
      </c>
      <c r="F49" s="50"/>
      <c r="G49" s="23">
        <f>322.67+834.49+8.51+66.2+98.3+4068+700.3+245.52+90.51+71.12+508.5+1000.27+1588.26+79.95+7330.18+33671.36+678+199.16+146.11+145.09+49.5+42.37+42.38+813.6+147.12+60.68+129.83+201.64+42504.64+76.63</f>
        <v>95920.890000000014</v>
      </c>
    </row>
    <row r="50">
      <c r="A50" s="51"/>
      <c r="B50" s="51"/>
      <c r="C50" s="51"/>
      <c r="D50" s="51"/>
      <c r="E50" s="51"/>
      <c r="F50" s="51"/>
      <c r="G50" s="51"/>
      <c r="I50" s="47"/>
      <c r="J50" s="47"/>
    </row>
    <row r="51">
      <c r="A51" s="52"/>
      <c r="B51" s="52"/>
      <c r="C51" s="52"/>
      <c r="D51" s="52"/>
      <c r="E51" s="52"/>
      <c r="F51" s="52"/>
      <c r="G51" s="52"/>
      <c r="I51" s="47"/>
      <c r="J51" s="47"/>
    </row>
    <row r="52">
      <c r="A52" s="52"/>
      <c r="B52" s="52"/>
      <c r="C52" s="52"/>
      <c r="D52" s="52"/>
      <c r="E52" s="52"/>
      <c r="F52" s="52"/>
      <c r="G52" s="52"/>
    </row>
    <row r="53">
      <c r="A53" s="52"/>
      <c r="B53" s="52"/>
      <c r="C53" s="52"/>
      <c r="D53" s="52"/>
      <c r="E53" s="52"/>
      <c r="F53" s="52"/>
      <c r="G53" s="52"/>
    </row>
    <row r="54">
      <c r="A54" s="52"/>
      <c r="B54" s="52"/>
      <c r="C54" s="52"/>
      <c r="D54" s="52"/>
      <c r="E54" s="52"/>
      <c r="F54" s="52"/>
      <c r="G54" s="52"/>
    </row>
    <row r="55">
      <c r="A55" s="52"/>
      <c r="B55" s="52"/>
      <c r="C55" s="52"/>
      <c r="D55" s="52"/>
      <c r="E55" s="52"/>
      <c r="F55" s="52"/>
      <c r="G55" s="52"/>
    </row>
    <row r="56">
      <c r="A56" s="52"/>
      <c r="B56" s="52"/>
      <c r="C56" s="52"/>
      <c r="D56" s="52"/>
      <c r="E56" s="52"/>
      <c r="F56" s="52"/>
      <c r="G56" s="52"/>
    </row>
    <row r="57">
      <c r="A57" s="52"/>
      <c r="B57" s="52"/>
      <c r="C57" s="52"/>
      <c r="D57" s="52"/>
      <c r="E57" s="52"/>
      <c r="F57" s="52"/>
      <c r="G57" s="52"/>
    </row>
    <row r="58">
      <c r="A58" s="52"/>
      <c r="B58" s="52"/>
      <c r="C58" s="52"/>
      <c r="D58" s="52"/>
      <c r="E58" s="52"/>
      <c r="F58" s="52"/>
      <c r="G58" s="52"/>
    </row>
    <row r="59">
      <c r="A59" s="52"/>
      <c r="B59" s="52"/>
      <c r="C59" s="52"/>
      <c r="D59" s="52"/>
      <c r="E59" s="52"/>
      <c r="F59" s="52"/>
      <c r="G59" s="52"/>
    </row>
    <row r="60" ht="57" customHeight="1">
      <c r="A60" s="52"/>
      <c r="B60" s="52"/>
      <c r="C60" s="52"/>
      <c r="D60" s="52"/>
      <c r="E60" s="52"/>
      <c r="F60" s="52"/>
      <c r="G60" s="52"/>
    </row>
  </sheetData>
  <mergeCells count="52">
    <mergeCell ref="A1:G5"/>
    <mergeCell ref="A6:G6"/>
    <mergeCell ref="A7:G7"/>
    <mergeCell ref="A8:G8"/>
    <mergeCell ref="A9:G9"/>
    <mergeCell ref="A10:F10"/>
    <mergeCell ref="A11:F11"/>
    <mergeCell ref="A12:F12"/>
    <mergeCell ref="A13:G13"/>
    <mergeCell ref="A14:D14"/>
    <mergeCell ref="E14:F14"/>
    <mergeCell ref="A15:D15"/>
    <mergeCell ref="E15:F15"/>
    <mergeCell ref="A16:D16"/>
    <mergeCell ref="E16:F16"/>
    <mergeCell ref="A17:G18"/>
    <mergeCell ref="A19:G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G45"/>
    <mergeCell ref="A46:D46"/>
    <mergeCell ref="E46:F46"/>
    <mergeCell ref="A47:D47"/>
    <mergeCell ref="E47:F47"/>
    <mergeCell ref="A48:D48"/>
    <mergeCell ref="E48:F48"/>
    <mergeCell ref="A49:D49"/>
    <mergeCell ref="E49:F49"/>
    <mergeCell ref="A50:G60"/>
  </mergeCells>
  <printOptions headings="0" gridLines="0"/>
  <pageMargins left="0.511811024" right="0.511811024" top="0.78740157500000008" bottom="0.78740157500000008" header="0.31496062000000014" footer="0.31496062000000014"/>
  <pageSetup paperSize="9" scale="99" fitToWidth="1" fitToHeight="0" pageOrder="downThenOver" orientation="portrait" usePrinterDefaults="1" blackAndWhite="0" draft="0" cellComments="none" useFirstPageNumber="0" errors="displayed" horizontalDpi="600" verticalDpi="600" copies="1"/>
  <headerFooter/>
  <rowBreaks count="1" manualBreakCount="1">
    <brk id="35" man="1" max="6" min="0" pt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</dc:creator>
  <cp:revision>11</cp:revision>
  <dcterms:created xsi:type="dcterms:W3CDTF">2025-09-16T19:18:34Z</dcterms:created>
  <dcterms:modified xsi:type="dcterms:W3CDTF">2026-10-09T13:00:46Z</dcterms:modified>
</cp:coreProperties>
</file>