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04" sheetId="1" state="visible" r:id="rId1"/>
  </sheets>
  <definedNames>
    <definedName name="_xlnm.Print_Area" localSheetId="0">'04'!$A$1:$G$62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<sst xmlns="http://schemas.openxmlformats.org/spreadsheetml/2006/main" count="33" uniqueCount="33">
  <si>
    <t xml:space="preserve">Despesas administrativas quando O.S. e unidade gerida se situarem em localidades diversas</t>
  </si>
  <si>
    <t>Abril/2026</t>
  </si>
  <si>
    <r>
      <t xml:space="preserve">O </t>
    </r>
    <r>
      <rPr>
        <b/>
        <sz val="12"/>
        <color theme="1"/>
        <rFont val="Times New Roman"/>
      </rPr>
      <t xml:space="preserve">INSTITUTO DE PLANEJAMENTO E GESTÃO DE SERVIÇOS ESPECIALIZADOS – IPGSE</t>
    </r>
    <r>
      <rPr>
        <sz val="12"/>
        <color theme="1"/>
        <rFont val="Times New Roman"/>
      </rPr>
      <t xml:space="preserve">, organização social responsável pela gestão do Hospital Estadual de Santa Helena de Goiás Dr. Albanir Faleiros Machado – HERSO, Policlínica Estadual da Região Sudoeste – Quirinópolis/GO e Hospital Municipal Universitário – HMU, mantém sua sede em Rio Verde/GO e que procedeu com o reembolso das seguintes despesas administrativas e operacionais, conforme tabela abaixo:</t>
    </r>
  </si>
  <si>
    <t>DETALHAMENTO</t>
  </si>
  <si>
    <t>DESPESAS</t>
  </si>
  <si>
    <t>VALOR</t>
  </si>
  <si>
    <t>Férias</t>
  </si>
  <si>
    <t>TOTAL</t>
  </si>
  <si>
    <t>UNIDADE</t>
  </si>
  <si>
    <t>%</t>
  </si>
  <si>
    <r>
      <t xml:space="preserve">Hospital Estadual de Santa Helena de Goiás Dr. Albanir Faleiros Machado - HERSO                                                                                                  </t>
    </r>
    <r>
      <rPr>
        <b/>
        <sz val="12"/>
        <color theme="1"/>
        <rFont val="Times New Roman"/>
      </rPr>
      <t xml:space="preserve">Termo de Colaboração n° 101/2024</t>
    </r>
  </si>
  <si>
    <r>
      <t xml:space="preserve">Policlínica Estadual da Região Sudoeste - Quirinópolis/GO  </t>
    </r>
    <r>
      <rPr>
        <b/>
        <sz val="12"/>
        <color theme="1"/>
        <rFont val="Times New Roman"/>
      </rPr>
      <t xml:space="preserve">Termo de Colaboração n° 24/2025</t>
    </r>
  </si>
  <si>
    <r>
      <t xml:space="preserve">Hospital Municipal Universitário - HMU / Rio Verde-GO [Unidade não SES]                                                                                                           </t>
    </r>
    <r>
      <rPr>
        <b/>
        <sz val="12"/>
        <color theme="1"/>
        <rFont val="Times New Roman"/>
      </rPr>
      <t xml:space="preserve">Termo de Colaboração n° 02/2024</t>
    </r>
  </si>
  <si>
    <t xml:space="preserve">Salários e Ordenados</t>
  </si>
  <si>
    <t xml:space="preserve">Diárias de Viagens</t>
  </si>
  <si>
    <t xml:space="preserve">Locação de Veículo</t>
  </si>
  <si>
    <t xml:space="preserve">Licença Windows 11 PRO</t>
  </si>
  <si>
    <t xml:space="preserve">Publicações DOE</t>
  </si>
  <si>
    <t xml:space="preserve">Integração e Licença de Uso - SOULMV x Vssupply</t>
  </si>
  <si>
    <t xml:space="preserve">InnovaHub Ltda</t>
  </si>
  <si>
    <t>FGTS</t>
  </si>
  <si>
    <t xml:space="preserve">Tributos Federais</t>
  </si>
  <si>
    <t xml:space="preserve">Locação de Imóvel</t>
  </si>
  <si>
    <t>IPTU</t>
  </si>
  <si>
    <t xml:space="preserve">Energia Elétrica</t>
  </si>
  <si>
    <t xml:space="preserve">Água e esgoto</t>
  </si>
  <si>
    <t>Telefone</t>
  </si>
  <si>
    <t>Monitoramento</t>
  </si>
  <si>
    <t xml:space="preserve">Serviços de Assinatura Digital</t>
  </si>
  <si>
    <t xml:space="preserve">Plano de Saúde</t>
  </si>
  <si>
    <t xml:space="preserve">Sistema - Recursos Humanos</t>
  </si>
  <si>
    <t xml:space="preserve">Serviços de Consultoria</t>
  </si>
  <si>
    <t xml:space="preserve">Capacitação de Menores Aprendizes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</si>
</sst>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6">
    <font>
      <sz val="11.000000"/>
      <color theme="1"/>
      <name val="Calibri"/>
      <scheme val="minor"/>
    </font>
    <font>
      <b/>
      <sz val="12.000000"/>
      <color theme="1"/>
      <name val="Times New Roman"/>
    </font>
    <font>
      <sz val="12.000000"/>
      <color theme="1"/>
      <name val="Times New Roman"/>
    </font>
    <font>
      <b/>
      <sz val="12.000000"/>
      <name val="Times New Roman"/>
    </font>
    <font>
      <b/>
      <sz val="11.000000"/>
      <color theme="1"/>
      <name val="Calibri"/>
      <scheme val="minor"/>
    </font>
    <font>
      <b/>
      <sz val="10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2" tint="-0.099978637043366805"/>
        <bgColor theme="2" tint="-0.099978637043366805"/>
      </patternFill>
    </fill>
    <fill>
      <patternFill patternType="solid">
        <fgColor theme="4" tint="0.59999389629810485"/>
        <bgColor theme="4" tint="0.59999389629810485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1">
    <xf fontId="0" fillId="0" borderId="0" numFmtId="0" xfId="0"/>
    <xf fontId="0" fillId="0" borderId="0" numFmtId="0" xfId="0" applyAlignment="1">
      <alignment wrapText="1"/>
    </xf>
    <xf fontId="1" fillId="0" borderId="0" numFmtId="0" xfId="0" applyFont="1" applyAlignment="1">
      <alignment horizontal="center" vertical="center" wrapText="1"/>
    </xf>
    <xf fontId="1" fillId="0" borderId="0" numFmtId="49" xfId="0" applyNumberFormat="1" applyFont="1" applyAlignment="1">
      <alignment horizontal="center" vertical="center" wrapText="1"/>
    </xf>
    <xf fontId="2" fillId="0" borderId="0" numFmtId="0" xfId="0" applyFont="1" applyAlignment="1">
      <alignment horizontal="justify" vertical="top" wrapText="1"/>
    </xf>
    <xf fontId="2" fillId="0" borderId="0" numFmtId="0" xfId="0" applyFont="1"/>
    <xf fontId="1" fillId="2" borderId="1" numFmtId="0" xfId="0" applyFont="1" applyFill="1" applyBorder="1" applyAlignment="1">
      <alignment horizontal="center" vertical="center"/>
    </xf>
    <xf fontId="3" fillId="3" borderId="1" numFmtId="0" xfId="0" applyFont="1" applyFill="1" applyBorder="1" applyAlignment="1">
      <alignment horizontal="center" vertical="center"/>
    </xf>
    <xf fontId="2" fillId="0" borderId="1" numFmtId="0" xfId="0" applyFont="1" applyBorder="1"/>
    <xf fontId="2" fillId="0" borderId="1" numFmtId="164" xfId="0" applyNumberFormat="1" applyFont="1" applyBorder="1"/>
    <xf fontId="1" fillId="0" borderId="1" numFmtId="0" xfId="0" applyFont="1" applyBorder="1"/>
    <xf fontId="3" fillId="3" borderId="1" numFmtId="164" xfId="0" applyNumberFormat="1" applyFont="1" applyFill="1" applyBorder="1"/>
    <xf fontId="4" fillId="0" borderId="2" numFmtId="0" xfId="0" applyFont="1" applyBorder="1" applyAlignment="1">
      <alignment horizontal="center"/>
    </xf>
    <xf fontId="4" fillId="0" borderId="0" numFmtId="0" xfId="0" applyFont="1"/>
    <xf fontId="3" fillId="3" borderId="1" numFmtId="164" xfId="0" applyNumberFormat="1" applyFont="1" applyFill="1" applyBorder="1" applyAlignment="1">
      <alignment horizontal="center" vertical="center"/>
    </xf>
    <xf fontId="4" fillId="0" borderId="0" numFmtId="164" xfId="0" applyNumberFormat="1" applyFont="1"/>
    <xf fontId="2" fillId="0" borderId="1" numFmtId="0" xfId="0" applyFont="1" applyBorder="1" applyAlignment="1">
      <alignment horizontal="center" vertical="center" wrapText="1"/>
    </xf>
    <xf fontId="2" fillId="0" borderId="1" numFmtId="2" xfId="0" applyNumberFormat="1" applyFont="1" applyBorder="1" applyAlignment="1">
      <alignment horizontal="center" vertical="center"/>
    </xf>
    <xf fontId="1" fillId="0" borderId="1" numFmtId="164" xfId="0" applyNumberFormat="1" applyFont="1" applyBorder="1" applyAlignment="1">
      <alignment vertical="center"/>
    </xf>
    <xf fontId="0" fillId="0" borderId="0" numFmtId="164" xfId="0" applyNumberFormat="1"/>
    <xf fontId="5" fillId="0" borderId="2" numFmtId="0" xfId="0" applyFont="1" applyBorder="1" applyAlignment="1">
      <alignment horizontal="center" wrapText="1"/>
    </xf>
    <xf fontId="2" fillId="0" borderId="3" numFmtId="0" xfId="0" applyFont="1" applyBorder="1"/>
    <xf fontId="2" fillId="0" borderId="2" numFmtId="0" xfId="0" applyFont="1" applyBorder="1"/>
    <xf fontId="2" fillId="0" borderId="4" numFmtId="0" xfId="0" applyFont="1" applyBorder="1"/>
    <xf fontId="2" fillId="0" borderId="1" numFmtId="165" xfId="0" applyNumberFormat="1" applyFont="1" applyBorder="1" applyAlignment="1">
      <alignment horizontal="center" vertical="center"/>
    </xf>
    <xf fontId="2" fillId="0" borderId="3" numFmtId="0" xfId="0" applyFont="1" applyBorder="1" applyAlignment="1">
      <alignment horizontal="left"/>
    </xf>
    <xf fontId="2" fillId="0" borderId="2" numFmtId="0" xfId="0" applyFont="1" applyBorder="1" applyAlignment="1">
      <alignment horizontal="left"/>
    </xf>
    <xf fontId="2" fillId="0" borderId="4" numFmtId="0" xfId="0" applyFont="1" applyBorder="1" applyAlignment="1">
      <alignment horizontal="left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2" fillId="0" borderId="7" numFmtId="0" xfId="0" applyFont="1" applyBorder="1" applyAlignment="1">
      <alignment horizontal="left"/>
    </xf>
    <xf fontId="2" fillId="0" borderId="5" numFmtId="0" xfId="0" applyFont="1" applyBorder="1" applyAlignment="1">
      <alignment horizontal="left"/>
    </xf>
    <xf fontId="2" fillId="0" borderId="8" numFmtId="0" xfId="0" applyFont="1" applyBorder="1" applyAlignment="1">
      <alignment horizontal="left"/>
    </xf>
    <xf fontId="2" fillId="0" borderId="9" numFmtId="0" xfId="0" applyFont="1" applyBorder="1" applyAlignment="1">
      <alignment horizontal="left"/>
    </xf>
    <xf fontId="2" fillId="0" borderId="10" numFmtId="0" xfId="0" applyFont="1" applyBorder="1" applyAlignment="1">
      <alignment horizontal="left"/>
    </xf>
    <xf fontId="2" fillId="0" borderId="11" numFmtId="0" xfId="0" applyFont="1" applyBorder="1" applyAlignment="1">
      <alignment horizontal="left"/>
    </xf>
    <xf fontId="2" fillId="0" borderId="4" numFmtId="164" xfId="0" applyNumberFormat="1" applyFont="1" applyBorder="1"/>
    <xf fontId="2" fillId="0" borderId="12" numFmtId="0" xfId="0" applyFont="1" applyBorder="1" applyAlignment="1">
      <alignment horizontal="left"/>
    </xf>
    <xf fontId="2" fillId="0" borderId="6" numFmtId="0" xfId="0" applyFont="1" applyBorder="1" applyAlignment="1">
      <alignment horizontal="left"/>
    </xf>
    <xf fontId="2" fillId="0" borderId="13" numFmtId="0" xfId="0" applyFont="1" applyBorder="1" applyAlignment="1">
      <alignment horizontal="left"/>
    </xf>
    <xf fontId="0" fillId="0" borderId="0" numFmt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710564</xdr:colOff>
      <xdr:row>2</xdr:row>
      <xdr:rowOff>1905</xdr:rowOff>
    </xdr:from>
    <xdr:to>
      <xdr:col>4</xdr:col>
      <xdr:colOff>551301</xdr:colOff>
      <xdr:row>4</xdr:row>
      <xdr:rowOff>400050</xdr:rowOff>
    </xdr:to>
    <xdr:pic>
      <xdr:nvPicPr>
        <xdr:cNvPr id="8" name="Imagem 7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1863090" y="363856"/>
          <a:ext cx="2450586" cy="746760"/>
        </a:xfrm>
        <a:prstGeom prst="rect">
          <a:avLst/>
        </a:prstGeom>
      </xdr:spPr>
    </xdr:pic>
    <xdr:clientData/>
  </xdr:twoCellAnchor>
  <xdr:oneCellAnchor>
    <xdr:from>
      <xdr:col>2</xdr:col>
      <xdr:colOff>91818</xdr:colOff>
      <xdr:row>56</xdr:row>
      <xdr:rowOff>55245</xdr:rowOff>
    </xdr:from>
    <xdr:ext cx="2301618" cy="946784"/>
    <xdr:pic>
      <xdr:nvPicPr>
        <xdr:cNvPr id="93747859" name=""/>
        <xdr:cNvPicPr>
          <a:picLocks noChangeAspect="1"/>
        </xdr:cNvPicPr>
      </xdr:nvPicPr>
      <xdr:blipFill rotWithShape="1">
        <a:blip r:embed="rId2"/>
        <a:stretch/>
      </xdr:blipFill>
      <xdr:spPr bwMode="auto">
        <a:xfrm flipH="0" flipV="0">
          <a:off x="2050158" y="15729585"/>
          <a:ext cx="2301618" cy="946784"/>
        </a:xfrm>
        <a:prstGeom prst="rect">
          <a:avLst/>
        </a:prstGeom>
      </xdr:spPr>
    </xdr:pic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45" zoomScale="100" workbookViewId="0">
      <selection activeCell="A50" activeCellId="0" sqref="A50:G58"/>
    </sheetView>
  </sheetViews>
  <sheetFormatPr defaultRowHeight="14.25"/>
  <cols>
    <col customWidth="1" min="1" max="1" width="16.77734375"/>
    <col customWidth="1" min="2" max="2" width="12.6640625"/>
    <col customWidth="1" min="4" max="4" width="16.33203125"/>
    <col customWidth="1" min="6" max="6" width="3.6640625"/>
    <col customWidth="1" min="7" max="7" width="28.6640625"/>
    <col bestFit="1" customWidth="1" min="9" max="9" width="12.88671875"/>
    <col customWidth="1" min="10" max="10" width="15.88671875"/>
    <col bestFit="1" customWidth="1" min="12" max="12" width="12"/>
  </cols>
  <sheetData>
    <row r="1" ht="5.4000000000000004" customHeight="1">
      <c r="A1" s="1"/>
      <c r="B1" s="1"/>
      <c r="C1" s="1"/>
      <c r="D1" s="1"/>
      <c r="E1" s="1"/>
      <c r="F1" s="1"/>
      <c r="G1" s="1"/>
    </row>
    <row r="2">
      <c r="A2" s="1"/>
      <c r="B2" s="1"/>
      <c r="C2" s="1"/>
      <c r="D2" s="1"/>
      <c r="E2" s="1"/>
      <c r="F2" s="1"/>
      <c r="G2" s="1"/>
    </row>
    <row r="3">
      <c r="A3" s="1"/>
      <c r="B3" s="1"/>
      <c r="C3" s="1"/>
      <c r="D3" s="1"/>
      <c r="E3" s="1"/>
      <c r="F3" s="1"/>
      <c r="G3" s="1"/>
    </row>
    <row r="4">
      <c r="A4" s="1"/>
      <c r="B4" s="1"/>
      <c r="C4" s="1"/>
      <c r="D4" s="1"/>
      <c r="E4" s="1"/>
      <c r="F4" s="1"/>
      <c r="G4" s="1"/>
    </row>
    <row r="5" ht="37.799999999999997" customHeight="1">
      <c r="A5" s="1"/>
      <c r="B5" s="1"/>
      <c r="C5" s="1"/>
      <c r="D5" s="1"/>
      <c r="E5" s="1"/>
      <c r="F5" s="1"/>
      <c r="G5" s="1"/>
    </row>
    <row r="6" ht="42.600000000000001" customHeight="1">
      <c r="A6" s="2" t="s">
        <v>0</v>
      </c>
      <c r="B6" s="2"/>
      <c r="C6" s="2"/>
      <c r="D6" s="2"/>
      <c r="E6" s="2"/>
      <c r="F6" s="2"/>
      <c r="G6" s="2"/>
    </row>
    <row r="7" ht="39" customHeight="1">
      <c r="A7" s="3" t="s">
        <v>1</v>
      </c>
      <c r="B7" s="3"/>
      <c r="C7" s="3"/>
      <c r="D7" s="3"/>
      <c r="E7" s="3"/>
      <c r="F7" s="3"/>
      <c r="G7" s="3"/>
    </row>
    <row r="8" ht="91.200000000000003" customHeight="1">
      <c r="A8" s="4" t="s">
        <v>2</v>
      </c>
      <c r="B8" s="4"/>
      <c r="C8" s="4"/>
      <c r="D8" s="4"/>
      <c r="E8" s="4"/>
      <c r="F8" s="4"/>
      <c r="G8" s="4"/>
    </row>
    <row r="9" s="5" customFormat="1" ht="15.75" customHeight="1">
      <c r="A9" s="6" t="s">
        <v>3</v>
      </c>
      <c r="B9" s="6"/>
      <c r="C9" s="6"/>
      <c r="D9" s="6"/>
      <c r="E9" s="6"/>
      <c r="F9" s="6"/>
      <c r="G9" s="6"/>
    </row>
    <row r="10" ht="15">
      <c r="A10" s="7" t="s">
        <v>4</v>
      </c>
      <c r="B10" s="7"/>
      <c r="C10" s="7"/>
      <c r="D10" s="7"/>
      <c r="E10" s="7"/>
      <c r="F10" s="7"/>
      <c r="G10" s="7" t="s">
        <v>5</v>
      </c>
    </row>
    <row r="11" ht="15">
      <c r="A11" s="8" t="s">
        <v>6</v>
      </c>
      <c r="B11" s="8"/>
      <c r="C11" s="8"/>
      <c r="D11" s="8"/>
      <c r="E11" s="8"/>
      <c r="F11" s="8"/>
      <c r="G11" s="9">
        <v>4859.3000000000002</v>
      </c>
    </row>
    <row r="12" ht="15">
      <c r="A12" s="10" t="s">
        <v>7</v>
      </c>
      <c r="B12" s="10"/>
      <c r="C12" s="10"/>
      <c r="D12" s="10"/>
      <c r="E12" s="10"/>
      <c r="F12" s="10"/>
      <c r="G12" s="11">
        <f>SUM(G11:G11)</f>
        <v>4859.3000000000002</v>
      </c>
    </row>
    <row r="13" ht="12" customHeight="1">
      <c r="A13" s="12"/>
      <c r="B13" s="12"/>
      <c r="C13" s="12"/>
      <c r="D13" s="12"/>
      <c r="E13" s="12"/>
      <c r="F13" s="12"/>
      <c r="G13" s="12"/>
    </row>
    <row r="14" s="13" customFormat="1" ht="15.6" customHeight="1">
      <c r="A14" s="7" t="s">
        <v>8</v>
      </c>
      <c r="B14" s="7"/>
      <c r="C14" s="7"/>
      <c r="D14" s="7"/>
      <c r="E14" s="14" t="s">
        <v>9</v>
      </c>
      <c r="F14" s="14"/>
      <c r="G14" s="14" t="s">
        <v>5</v>
      </c>
      <c r="J14" s="15"/>
      <c r="L14" s="15"/>
    </row>
    <row r="15" ht="53.399999999999999" customHeight="1">
      <c r="A15" s="16" t="s">
        <v>10</v>
      </c>
      <c r="B15" s="16"/>
      <c r="C15" s="16"/>
      <c r="D15" s="16"/>
      <c r="E15" s="17">
        <v>48.439999999999998</v>
      </c>
      <c r="F15" s="17"/>
      <c r="G15" s="18">
        <f>2353.84</f>
        <v>2353.8400000000001</v>
      </c>
      <c r="J15" s="19"/>
    </row>
    <row r="16" ht="40.799999999999997" customHeight="1">
      <c r="A16" s="16" t="s">
        <v>11</v>
      </c>
      <c r="B16" s="16"/>
      <c r="C16" s="16"/>
      <c r="D16" s="16"/>
      <c r="E16" s="17">
        <v>16.129999999999999</v>
      </c>
      <c r="F16" s="17"/>
      <c r="G16" s="18">
        <f>783.81</f>
        <v>783.80999999999995</v>
      </c>
    </row>
    <row r="17" ht="45.600000000000001" customHeight="1">
      <c r="A17" s="16" t="s">
        <v>12</v>
      </c>
      <c r="B17" s="16"/>
      <c r="C17" s="16"/>
      <c r="D17" s="16"/>
      <c r="E17" s="17">
        <v>35.43</v>
      </c>
      <c r="F17" s="17"/>
      <c r="G17" s="18">
        <f>1721.65</f>
        <v>1721.6500000000001</v>
      </c>
    </row>
    <row r="18" ht="34.200000000000003" customHeight="1">
      <c r="A18" s="20"/>
      <c r="B18" s="20"/>
      <c r="C18" s="20"/>
      <c r="D18" s="20"/>
      <c r="E18" s="20"/>
      <c r="F18" s="20"/>
      <c r="G18" s="20"/>
    </row>
    <row r="19" ht="15">
      <c r="A19" s="6" t="s">
        <v>3</v>
      </c>
      <c r="B19" s="6"/>
      <c r="C19" s="6"/>
      <c r="D19" s="6"/>
      <c r="E19" s="6"/>
      <c r="F19" s="6"/>
      <c r="G19" s="6"/>
    </row>
    <row r="20" ht="15">
      <c r="A20" s="7" t="s">
        <v>4</v>
      </c>
      <c r="B20" s="7"/>
      <c r="C20" s="7"/>
      <c r="D20" s="7"/>
      <c r="E20" s="7"/>
      <c r="F20" s="7"/>
      <c r="G20" s="7" t="s">
        <v>5</v>
      </c>
    </row>
    <row r="21" ht="15">
      <c r="A21" s="21" t="s">
        <v>13</v>
      </c>
      <c r="B21" s="22"/>
      <c r="C21" s="22"/>
      <c r="D21" s="22"/>
      <c r="E21" s="22"/>
      <c r="F21" s="23"/>
      <c r="G21" s="24">
        <v>135089.04000000001</v>
      </c>
    </row>
    <row r="22" ht="15">
      <c r="A22" s="8" t="s">
        <v>14</v>
      </c>
      <c r="B22" s="8"/>
      <c r="C22" s="8"/>
      <c r="D22" s="8"/>
      <c r="E22" s="8"/>
      <c r="F22" s="8"/>
      <c r="G22" s="9">
        <f>587.5+587.5+250+250+222.85+125+100+125+125</f>
        <v>2372.8499999999999</v>
      </c>
    </row>
    <row r="23" ht="15">
      <c r="A23" s="21" t="s">
        <v>15</v>
      </c>
      <c r="B23" s="22"/>
      <c r="C23" s="22"/>
      <c r="D23" s="22"/>
      <c r="E23" s="22"/>
      <c r="F23" s="23"/>
      <c r="G23" s="9">
        <f>488.19+582.75+962.31</f>
        <v>2033.25</v>
      </c>
    </row>
    <row r="24" ht="15">
      <c r="A24" s="25" t="s">
        <v>16</v>
      </c>
      <c r="B24" s="26"/>
      <c r="C24" s="26"/>
      <c r="D24" s="26"/>
      <c r="E24" s="26"/>
      <c r="F24" s="27"/>
      <c r="G24" s="9">
        <v>4845.6000000000004</v>
      </c>
    </row>
    <row r="25" ht="15">
      <c r="A25" s="25" t="s">
        <v>17</v>
      </c>
      <c r="B25" s="26"/>
      <c r="C25" s="26"/>
      <c r="D25" s="26"/>
      <c r="E25" s="26"/>
      <c r="F25" s="27"/>
      <c r="G25" s="9">
        <f>2303.88+1250.38+1141.44+37878.8+1530.81</f>
        <v>44105.309999999998</v>
      </c>
    </row>
    <row r="26" ht="15">
      <c r="A26" s="21" t="s">
        <v>18</v>
      </c>
      <c r="B26" s="22"/>
      <c r="C26" s="22"/>
      <c r="D26" s="22"/>
      <c r="E26" s="22"/>
      <c r="F26" s="23"/>
      <c r="G26" s="9">
        <v>16001.41</v>
      </c>
    </row>
    <row r="27" ht="15">
      <c r="A27" s="21" t="s">
        <v>19</v>
      </c>
      <c r="B27" s="22"/>
      <c r="C27" s="22"/>
      <c r="D27" s="22"/>
      <c r="E27" s="22"/>
      <c r="F27" s="23"/>
      <c r="G27" s="9">
        <f>7350+7350</f>
        <v>14700</v>
      </c>
    </row>
    <row r="28" ht="15">
      <c r="A28" s="10" t="s">
        <v>7</v>
      </c>
      <c r="B28" s="10"/>
      <c r="C28" s="10"/>
      <c r="D28" s="10"/>
      <c r="E28" s="10"/>
      <c r="F28" s="10"/>
      <c r="G28" s="11">
        <f>SUM(G21:G27)</f>
        <v>219147.46000000002</v>
      </c>
    </row>
    <row r="29" ht="16.800000000000001" customHeight="1"/>
    <row r="30" ht="15">
      <c r="A30" s="7" t="s">
        <v>8</v>
      </c>
      <c r="B30" s="7"/>
      <c r="C30" s="7"/>
      <c r="D30" s="7"/>
      <c r="E30" s="14" t="s">
        <v>9</v>
      </c>
      <c r="F30" s="14"/>
      <c r="G30" s="14" t="s">
        <v>5</v>
      </c>
    </row>
    <row r="31" ht="48" customHeight="1">
      <c r="A31" s="16" t="s">
        <v>10</v>
      </c>
      <c r="B31" s="16"/>
      <c r="C31" s="16"/>
      <c r="D31" s="16"/>
      <c r="E31" s="17">
        <v>75.019999999999996</v>
      </c>
      <c r="F31" s="17"/>
      <c r="G31" s="18">
        <f>440.75+440.73+366.24+437.18+3635.17+187.55+187.54+1728.37+167.18+721.92+5513.97+938.04+856.31+28416.68+1148.41+101343.8+12004.26+93.77+75.02+93.78+5513.97+93.78</f>
        <v>164404.41999999998</v>
      </c>
    </row>
    <row r="32" ht="43.200000000000003" customHeight="1">
      <c r="A32" s="16" t="s">
        <v>11</v>
      </c>
      <c r="B32" s="16"/>
      <c r="C32" s="16"/>
      <c r="D32" s="16"/>
      <c r="E32" s="17">
        <v>24.98</v>
      </c>
      <c r="F32" s="17"/>
      <c r="G32" s="18">
        <f>146.75+146.77+121.95+145.57+1210.43+62.45+62.46+575.51+55.67+240.39+1836.03+312.34+285.13+9462.12+382.4+33745.24+3997.15+31.23+24.98+31.22+1836.03+31.22</f>
        <v>54743.040000000008</v>
      </c>
    </row>
    <row r="33">
      <c r="A33" s="28"/>
      <c r="B33" s="28"/>
      <c r="C33" s="28"/>
      <c r="D33" s="28"/>
      <c r="E33" s="28"/>
      <c r="F33" s="28"/>
      <c r="G33" s="28"/>
    </row>
    <row r="34">
      <c r="A34" s="29"/>
      <c r="B34" s="29"/>
      <c r="C34" s="29"/>
      <c r="D34" s="29"/>
      <c r="E34" s="29"/>
      <c r="F34" s="29"/>
      <c r="G34" s="29"/>
    </row>
    <row r="35" ht="15">
      <c r="A35" s="6" t="s">
        <v>3</v>
      </c>
      <c r="B35" s="6"/>
      <c r="C35" s="6"/>
      <c r="D35" s="6"/>
      <c r="E35" s="6"/>
      <c r="F35" s="6"/>
      <c r="G35" s="6"/>
    </row>
    <row r="36" ht="15">
      <c r="A36" s="7" t="s">
        <v>4</v>
      </c>
      <c r="B36" s="7"/>
      <c r="C36" s="7"/>
      <c r="D36" s="7"/>
      <c r="E36" s="7"/>
      <c r="F36" s="7"/>
      <c r="G36" s="7" t="s">
        <v>5</v>
      </c>
    </row>
    <row r="37" ht="15">
      <c r="A37" s="30" t="s">
        <v>6</v>
      </c>
      <c r="B37" s="31"/>
      <c r="C37" s="31"/>
      <c r="D37" s="31"/>
      <c r="E37" s="31"/>
      <c r="F37" s="32"/>
      <c r="G37" s="9">
        <f>4495.69+8418.15</f>
        <v>12913.84</v>
      </c>
    </row>
    <row r="38" ht="15">
      <c r="A38" s="33" t="s">
        <v>20</v>
      </c>
      <c r="B38" s="34"/>
      <c r="C38" s="34"/>
      <c r="D38" s="34"/>
      <c r="E38" s="34"/>
      <c r="F38" s="35"/>
      <c r="G38" s="36">
        <v>18260.919999999998</v>
      </c>
    </row>
    <row r="39" ht="15">
      <c r="A39" s="37" t="s">
        <v>21</v>
      </c>
      <c r="B39" s="38"/>
      <c r="C39" s="38"/>
      <c r="D39" s="38"/>
      <c r="E39" s="38"/>
      <c r="F39" s="39"/>
      <c r="G39" s="9">
        <v>95741.360000000001</v>
      </c>
    </row>
    <row r="40" ht="15">
      <c r="A40" s="25" t="s">
        <v>22</v>
      </c>
      <c r="B40" s="26"/>
      <c r="C40" s="26"/>
      <c r="D40" s="26"/>
      <c r="E40" s="26"/>
      <c r="F40" s="27"/>
      <c r="G40" s="9">
        <v>12000</v>
      </c>
    </row>
    <row r="41" ht="15">
      <c r="A41" s="25" t="s">
        <v>23</v>
      </c>
      <c r="B41" s="26"/>
      <c r="C41" s="26"/>
      <c r="D41" s="26"/>
      <c r="E41" s="26"/>
      <c r="F41" s="27"/>
      <c r="G41" s="9">
        <v>6224.0900000000001</v>
      </c>
    </row>
    <row r="42" ht="15">
      <c r="A42" s="21" t="s">
        <v>24</v>
      </c>
      <c r="B42" s="22"/>
      <c r="C42" s="22"/>
      <c r="D42" s="22"/>
      <c r="E42" s="22"/>
      <c r="F42" s="23"/>
      <c r="G42" s="9">
        <v>2066.0900000000001</v>
      </c>
    </row>
    <row r="43" ht="15">
      <c r="A43" s="21" t="s">
        <v>25</v>
      </c>
      <c r="B43" s="22"/>
      <c r="C43" s="22"/>
      <c r="D43" s="22"/>
      <c r="E43" s="22"/>
      <c r="F43" s="23"/>
      <c r="G43" s="9">
        <v>627.40999999999997</v>
      </c>
    </row>
    <row r="44" ht="15">
      <c r="A44" s="21" t="s">
        <v>26</v>
      </c>
      <c r="B44" s="22"/>
      <c r="C44" s="22"/>
      <c r="D44" s="22"/>
      <c r="E44" s="22"/>
      <c r="F44" s="23"/>
      <c r="G44" s="9">
        <v>237.34</v>
      </c>
    </row>
    <row r="45" ht="15">
      <c r="A45" s="21" t="s">
        <v>27</v>
      </c>
      <c r="B45" s="22"/>
      <c r="C45" s="22"/>
      <c r="D45" s="22"/>
      <c r="E45" s="22"/>
      <c r="F45" s="23"/>
      <c r="G45" s="9">
        <v>209.80000000000001</v>
      </c>
    </row>
    <row r="46" ht="15">
      <c r="A46" s="25" t="s">
        <v>28</v>
      </c>
      <c r="B46" s="26"/>
      <c r="C46" s="26"/>
      <c r="D46" s="26"/>
      <c r="E46" s="26"/>
      <c r="F46" s="27"/>
      <c r="G46" s="9">
        <v>179</v>
      </c>
    </row>
    <row r="47" ht="15">
      <c r="A47" s="25" t="s">
        <v>29</v>
      </c>
      <c r="B47" s="26"/>
      <c r="C47" s="26"/>
      <c r="D47" s="26"/>
      <c r="E47" s="26"/>
      <c r="F47" s="27"/>
      <c r="G47" s="9">
        <v>7309.8699999999999</v>
      </c>
    </row>
    <row r="48" ht="15">
      <c r="A48" s="25" t="s">
        <v>30</v>
      </c>
      <c r="B48" s="26"/>
      <c r="C48" s="26"/>
      <c r="D48" s="26"/>
      <c r="E48" s="26"/>
      <c r="F48" s="27"/>
      <c r="G48" s="9">
        <v>289.98000000000002</v>
      </c>
    </row>
    <row r="49" ht="15">
      <c r="A49" s="25" t="s">
        <v>31</v>
      </c>
      <c r="B49" s="26"/>
      <c r="C49" s="26"/>
      <c r="D49" s="26"/>
      <c r="E49" s="26"/>
      <c r="F49" s="27"/>
      <c r="G49" s="9">
        <v>1500</v>
      </c>
    </row>
    <row r="50" ht="15">
      <c r="A50" s="21" t="s">
        <v>32</v>
      </c>
      <c r="B50" s="22"/>
      <c r="C50" s="22"/>
      <c r="D50" s="22"/>
      <c r="E50" s="22"/>
      <c r="F50" s="23"/>
      <c r="G50" s="9">
        <v>195.28</v>
      </c>
    </row>
    <row r="51" ht="15">
      <c r="A51" s="10" t="s">
        <v>7</v>
      </c>
      <c r="B51" s="10"/>
      <c r="C51" s="10"/>
      <c r="D51" s="10"/>
      <c r="E51" s="10"/>
      <c r="F51" s="10"/>
      <c r="G51" s="11">
        <f>SUM(G37:G50)</f>
        <v>157754.97999999998</v>
      </c>
    </row>
    <row r="52">
      <c r="A52" s="28"/>
      <c r="B52" s="28"/>
      <c r="C52" s="28"/>
      <c r="D52" s="28"/>
      <c r="E52" s="28"/>
      <c r="F52" s="28"/>
      <c r="G52" s="28"/>
    </row>
    <row r="53" ht="15">
      <c r="A53" s="7" t="s">
        <v>8</v>
      </c>
      <c r="B53" s="7"/>
      <c r="C53" s="7"/>
      <c r="D53" s="7"/>
      <c r="E53" s="14" t="s">
        <v>9</v>
      </c>
      <c r="F53" s="14"/>
      <c r="G53" s="14" t="s">
        <v>5</v>
      </c>
    </row>
    <row r="54" ht="42.600000000000001" customHeight="1">
      <c r="A54" s="16" t="s">
        <v>10</v>
      </c>
      <c r="B54" s="16"/>
      <c r="C54" s="16"/>
      <c r="D54" s="16"/>
      <c r="E54" s="17">
        <v>47.619999999999997</v>
      </c>
      <c r="F54" s="17"/>
      <c r="G54" s="18">
        <f>5714.4+298.77+113.02+983.87+138.09+2140.85+99.91+3480.96+45592.04+2963.91+8695.85+92.99+714.3+85.24+4008.72</f>
        <v>75122.920000000027</v>
      </c>
    </row>
    <row r="55" ht="41.399999999999999" customHeight="1">
      <c r="A55" s="16" t="s">
        <v>11</v>
      </c>
      <c r="B55" s="16"/>
      <c r="C55" s="16"/>
      <c r="D55" s="16"/>
      <c r="E55" s="17">
        <v>15.85</v>
      </c>
      <c r="F55" s="17"/>
      <c r="G55" s="18">
        <f>1902+99.45+37.62+327.48+45.96+712.57+33.25+1158.61+15175+986.52+2894.36+30.95+237.75+28.37+1334.28</f>
        <v>25004.170000000002</v>
      </c>
    </row>
    <row r="56" ht="48.600000000000001" customHeight="1">
      <c r="A56" s="16" t="s">
        <v>12</v>
      </c>
      <c r="B56" s="16"/>
      <c r="C56" s="16"/>
      <c r="D56" s="16"/>
      <c r="E56" s="17">
        <v>36.530000000000001</v>
      </c>
      <c r="F56" s="17"/>
      <c r="G56" s="18">
        <f>4383.6+229.19+86.7+754.74+105.93+1642.27+76.64+2670.3+34974.32+2273.66+6670.71+71.34+547.95+65.39+3075.15</f>
        <v>57627.889999999999</v>
      </c>
    </row>
    <row r="57">
      <c r="A57" s="28"/>
      <c r="B57" s="28"/>
      <c r="C57" s="28"/>
      <c r="D57" s="28"/>
      <c r="E57" s="28"/>
      <c r="F57" s="28"/>
      <c r="G57" s="28"/>
    </row>
    <row r="58">
      <c r="A58" s="40"/>
      <c r="B58" s="40"/>
      <c r="C58" s="40"/>
      <c r="D58" s="40"/>
      <c r="E58" s="40"/>
      <c r="F58" s="40"/>
      <c r="G58" s="40"/>
    </row>
    <row r="59">
      <c r="A59" s="40"/>
      <c r="B59" s="40"/>
      <c r="C59" s="40"/>
      <c r="D59" s="40"/>
      <c r="E59" s="40"/>
      <c r="F59" s="40"/>
      <c r="G59" s="40"/>
    </row>
    <row r="60">
      <c r="A60" s="40"/>
      <c r="B60" s="40"/>
      <c r="C60" s="40"/>
      <c r="D60" s="40"/>
      <c r="E60" s="40"/>
      <c r="F60" s="40"/>
      <c r="G60" s="40"/>
    </row>
    <row r="61">
      <c r="A61" s="40"/>
      <c r="B61" s="40"/>
      <c r="C61" s="40"/>
      <c r="D61" s="40"/>
      <c r="E61" s="40"/>
      <c r="F61" s="40"/>
      <c r="G61" s="40"/>
    </row>
    <row r="62">
      <c r="A62" s="40"/>
      <c r="B62" s="40"/>
      <c r="C62" s="40"/>
      <c r="D62" s="40"/>
      <c r="E62" s="40"/>
      <c r="F62" s="40"/>
      <c r="G62" s="40"/>
    </row>
    <row r="63">
      <c r="A63" s="40"/>
      <c r="B63" s="40"/>
      <c r="C63" s="40"/>
      <c r="D63" s="40"/>
      <c r="E63" s="40"/>
      <c r="F63" s="40"/>
      <c r="G63" s="40"/>
    </row>
    <row r="64">
      <c r="A64" s="40"/>
      <c r="B64" s="40"/>
      <c r="C64" s="40"/>
      <c r="D64" s="40"/>
      <c r="E64" s="40"/>
      <c r="F64" s="40"/>
      <c r="G64" s="40"/>
    </row>
    <row r="65">
      <c r="A65" s="40"/>
      <c r="B65" s="40"/>
      <c r="C65" s="40"/>
      <c r="D65" s="40"/>
      <c r="E65" s="40"/>
      <c r="F65" s="40"/>
      <c r="G65" s="40"/>
    </row>
    <row r="66">
      <c r="A66" s="40"/>
      <c r="B66" s="40"/>
      <c r="C66" s="40"/>
      <c r="D66" s="40"/>
      <c r="E66" s="40"/>
      <c r="F66" s="40"/>
      <c r="G66" s="40"/>
    </row>
    <row r="67" ht="57" customHeight="1">
      <c r="A67" s="40"/>
      <c r="B67" s="40"/>
      <c r="C67" s="40"/>
      <c r="D67" s="40"/>
      <c r="E67" s="40"/>
      <c r="F67" s="40"/>
      <c r="G67" s="40"/>
    </row>
  </sheetData>
  <mergeCells count="62">
    <mergeCell ref="A1:G5"/>
    <mergeCell ref="A6:G6"/>
    <mergeCell ref="A7:G7"/>
    <mergeCell ref="A8:G8"/>
    <mergeCell ref="A9:G9"/>
    <mergeCell ref="A10:F10"/>
    <mergeCell ref="A11:F11"/>
    <mergeCell ref="A12:F12"/>
    <mergeCell ref="A13:G13"/>
    <mergeCell ref="A14:D14"/>
    <mergeCell ref="E14:F14"/>
    <mergeCell ref="A15:D15"/>
    <mergeCell ref="E15:F15"/>
    <mergeCell ref="A16:D16"/>
    <mergeCell ref="E16:F16"/>
    <mergeCell ref="A17:D17"/>
    <mergeCell ref="E17:F17"/>
    <mergeCell ref="A18:G18"/>
    <mergeCell ref="A19:G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30:D30"/>
    <mergeCell ref="E30:F30"/>
    <mergeCell ref="A31:D31"/>
    <mergeCell ref="E31:F31"/>
    <mergeCell ref="A32:D32"/>
    <mergeCell ref="E32:F32"/>
    <mergeCell ref="A33:G34"/>
    <mergeCell ref="A35:G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G52"/>
    <mergeCell ref="A53:D53"/>
    <mergeCell ref="E53:F53"/>
    <mergeCell ref="A54:D54"/>
    <mergeCell ref="E54:F54"/>
    <mergeCell ref="A55:D55"/>
    <mergeCell ref="E55:F55"/>
    <mergeCell ref="A56:D56"/>
    <mergeCell ref="E56:F56"/>
    <mergeCell ref="A57:G67"/>
  </mergeCells>
  <printOptions headings="0" gridLines="0"/>
  <pageMargins left="0.511811024" right="0.511811024" top="0.78740157500000008" bottom="0.78740157500000008" header="0.31496062000000014" footer="0.31496062000000014"/>
  <pageSetup paperSize="9" scale="99" fitToWidth="1" fitToHeight="0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23" man="1" max="6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revision>2</cp:revision>
  <dcterms:created xsi:type="dcterms:W3CDTF">2025-09-16T19:18:34Z</dcterms:created>
  <dcterms:modified xsi:type="dcterms:W3CDTF">2026-05-08T17:24:56Z</dcterms:modified>
</cp:coreProperties>
</file>