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9510" tabRatio="500"/>
  </bookViews>
  <sheets>
    <sheet name="POLICLINICA QUIRINOPOLIS-IPGSE" sheetId="1" r:id="rId1"/>
  </sheets>
  <definedNames>
    <definedName name="_xlnm._FilterDatabase" localSheetId="0" hidden="1">'POLICLINICA QUIRINOPOLIS-IPGSE'!$A$37:$K$45</definedName>
    <definedName name="_xlnm.Print_Area" localSheetId="0">'POLICLINICA QUIRINOPOLIS-IPGSE'!$A$1:$V$58</definedName>
    <definedName name="_xlnm.Print_Titles" localSheetId="0">'POLICLINICA QUIRINOPOLIS-IPGSE'!$36:$37</definedName>
  </definedNames>
  <calcPr calcId="144525"/>
</workbook>
</file>

<file path=xl/comments1.xml><?xml version="1.0" encoding="utf-8"?>
<comments xmlns="http://schemas.openxmlformats.org/spreadsheetml/2006/main">
  <authors>
    <author>larissapimenta</author>
  </authors>
  <commentList>
    <comment ref="D22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em 20/01/26
050.00032 - 14.519.625,83
055.00011 - 713.749,49
em 30/01/26
055.00046 - 7.851.244,43</t>
        </r>
      </text>
    </comment>
    <comment ref="J22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R$ 9.063,97 - Planisa
</t>
        </r>
      </text>
    </comment>
    <comment ref="L22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</t>
        </r>
      </text>
    </comment>
    <comment ref="J23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R$ 316.683,27 - Glosa de metas (SEI Nº 83725744)
</t>
        </r>
      </text>
    </comment>
    <comment ref="L23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Fundo rescisório</t>
        </r>
      </text>
    </comment>
    <comment ref="L24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</t>
        </r>
      </text>
    </comment>
  </commentList>
</comments>
</file>

<file path=xl/sharedStrings.xml><?xml version="1.0" encoding="utf-8"?>
<sst xmlns="http://schemas.openxmlformats.org/spreadsheetml/2006/main" count="86" uniqueCount="71">
  <si>
    <t>Relatório Resumido da Execução Orçamentária e Financeira por Contrato de Gestão</t>
  </si>
  <si>
    <t>Mês/Ano: Janeiro/2026</t>
  </si>
  <si>
    <t>Órgão Contratante: SECRETARIA DE ESTADO DA SAÚDE – SES/GO.</t>
  </si>
  <si>
    <t>CNPJ: 02.529.964/0001-57</t>
  </si>
  <si>
    <t>Organização Social Contratada :INSTITUTO DE PLANEJAMENTO E GESTAO DE SERVICOS ESPECIALIZADOS - IPGSE</t>
  </si>
  <si>
    <t>CNPJ: 18.176.322/0001-51</t>
  </si>
  <si>
    <t>Unidade Gerida: Policlínica Estadual da Região Sudoeste – Unidade Quirinópolis</t>
  </si>
  <si>
    <t>CNPJ: 18.176.322/0003-13</t>
  </si>
  <si>
    <t>Termo de Colaboração nº 24/2025 – SES.</t>
  </si>
  <si>
    <t>Vigência do Contrato de Gestão - Início 01/07/2025 Término 01/07/2028 (Termo de Colaboração nº 24/2025).</t>
  </si>
  <si>
    <t>Previsão de Repasse Mensal do Contrato de Gestão; R$ 2.327.041,25 (Termo de Colaboração). Processo nº: 202400010033097</t>
  </si>
  <si>
    <t xml:space="preserve">Previsão de Repasse Mensal do Contrato de Gestão/ADITIVO - Investimentos : R$ 98.640,00.  Processo nº: 202400010079760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</si>
  <si>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</si>
  <si>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</si>
  <si>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</si>
  <si>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</si>
  <si>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</si>
  <si>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</si>
  <si>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</si>
  <si>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</si>
  <si>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</si>
  <si>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</si>
  <si>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</si>
  <si>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</si>
  <si>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</si>
  <si>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</si>
  <si>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</si>
  <si>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</si>
  <si>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</si>
  <si>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</si>
  <si>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</si>
  <si>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</si>
  <si>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</si>
  <si>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</si>
  <si>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</si>
  <si>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</si>
  <si>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</si>
  <si>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</si>
  <si>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</si>
  <si>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</si>
  <si>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</si>
  <si>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</si>
  <si>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</si>
  <si>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</si>
  <si>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</si>
  <si>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Glosa - Servidores cedidos.</t>
  </si>
  <si>
    <t>Glosa -Residentes (Programa de Residência Médica).</t>
  </si>
  <si>
    <t>*GlosaFundo Rescisório</t>
  </si>
  <si>
    <t>Outras Glosas.</t>
  </si>
  <si>
    <t>Valor provisionado para ajuste posterior.</t>
  </si>
  <si>
    <t>3.3.50.85.02</t>
  </si>
  <si>
    <t>202400010033097</t>
  </si>
  <si>
    <t>SES/CGC/SUPECC-19837.</t>
  </si>
  <si>
    <t>202500010005173</t>
  </si>
  <si>
    <t>SES/COMACG-20549</t>
  </si>
  <si>
    <t>Total Geral</t>
  </si>
  <si>
    <t xml:space="preserve">* Glosa aplicada com valor estimado - ajuste será realizado posteriormente, quando informado pela SES/GMAE - CG-14421. </t>
  </si>
  <si>
    <t>Nota Explicativa:</t>
  </si>
  <si>
    <t>Valor Estimado no Contrato de Gestão = Custeio (R$ 2.327.041,25)
1. Valor Mensal Estimado no Contrato de Gestão - Custeio = Custeio (R$ 2.327.041,25)                                                                                                                                                                                                                                                 2. 
3. Valor informado pela área técnica – GFIN (Processo SEI 202500010016855).
4. Valor Provisionado conforme: Valor aplicado com valor estimado - ajuste será realizado posteriormente, quando informado pela SES/CGC/SUPECC - 19837.                                                                                                           Solicitação de Liquidação e Pagamento de Janeiro Parcial (SEI N° 84141052) 
A unidade não conta com o repasse adicional da união para Apostilamentos do Piso de Enfermagem, visto que já efetua o pagamento do piso.</t>
  </si>
  <si>
    <t>8. Pagamentos (repasses – Restos a Pagar) – Não houve repasse para o período.</t>
  </si>
  <si>
    <t>9. Pagamentos de Despesas de Exercícios Anteriores – DEA:
Não houve repasse para o período.</t>
  </si>
  <si>
    <t>Fonte: Contratos de Gestão e Aditivos contidos no processo e Portal Transparência: saude.go.gov.br  e Sistema SIOFINET - Portal.go.gov.br.</t>
  </si>
  <si>
    <t>Demonstrativo de investimentos repassados no período de janeiro/2026</t>
  </si>
  <si>
    <t>PROCESSO</t>
  </si>
  <si>
    <t>DATA PAGTO</t>
  </si>
  <si>
    <t>DOT.EMP.OP</t>
  </si>
  <si>
    <t>GRUPO</t>
  </si>
  <si>
    <t>FONTE</t>
  </si>
  <si>
    <t>NATUREZA</t>
  </si>
  <si>
    <t>OBSERVAÇÃO</t>
  </si>
  <si>
    <t>VALOR PAGO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</si>
</sst>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-* #,##0.00_-;\-* #,##0.00_-;_-* \-??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[$-416]mmm\-yy;@"/>
    <numFmt numFmtId="181" formatCode="&quot;R$&quot;\ #,##0.00;\-&quot;R$&quot;\ #,##0.00"/>
  </numFmts>
  <fonts count="32">
    <font>
      <sz val="11"/>
      <color rgb="FF000000"/>
      <name val="Calibri"/>
      <charset val="1"/>
    </font>
    <font>
      <b/>
      <sz val="20"/>
      <color rgb="FFFFFFFF"/>
      <name val="Arial"/>
      <charset val="1"/>
    </font>
    <font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sz val="10"/>
      <name val="Calibri"/>
      <charset val="1"/>
    </font>
    <font>
      <b/>
      <sz val="10"/>
      <name val="Calibri"/>
      <charset val="1"/>
    </font>
    <font>
      <sz val="10"/>
      <color rgb="FF000000"/>
      <name val="Arial"/>
      <charset val="1"/>
    </font>
    <font>
      <b/>
      <sz val="11"/>
      <color rgb="FF000000"/>
      <name val="Calibri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Arial"/>
      <charset val="0"/>
    </font>
    <font>
      <sz val="9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Border="0" applyProtection="0"/>
    <xf numFmtId="177" fontId="9" fillId="0" borderId="0" applyBorder="0" applyAlignment="0" applyProtection="0"/>
    <xf numFmtId="9" fontId="9" fillId="0" borderId="0" applyBorder="0" applyAlignment="0" applyProtection="0"/>
    <xf numFmtId="178" fontId="9" fillId="0" borderId="0" applyBorder="0" applyAlignment="0" applyProtection="0"/>
    <xf numFmtId="179" fontId="9" fillId="0" borderId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28" applyNumberFormat="0" applyAlignment="0" applyProtection="0">
      <alignment vertical="center"/>
    </xf>
    <xf numFmtId="0" fontId="20" fillId="9" borderId="29" applyNumberFormat="0" applyAlignment="0" applyProtection="0">
      <alignment vertical="center"/>
    </xf>
    <xf numFmtId="0" fontId="21" fillId="9" borderId="28" applyNumberFormat="0" applyAlignment="0" applyProtection="0">
      <alignment vertical="center"/>
    </xf>
    <xf numFmtId="0" fontId="22" fillId="10" borderId="30" applyNumberFormat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0" borderId="0"/>
  </cellStyleXfs>
  <cellXfs count="112">
    <xf numFmtId="0" fontId="0" fillId="0" borderId="0" xfId="0"/>
    <xf numFmtId="0" fontId="0" fillId="0" borderId="0" xfId="0" applyFill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/>
    <xf numFmtId="0" fontId="3" fillId="2" borderId="2" xfId="0" applyFont="1" applyFill="1" applyBorder="1" applyAlignment="1" applyProtection="1">
      <alignment vertical="center" wrapText="1"/>
    </xf>
    <xf numFmtId="0" fontId="2" fillId="0" borderId="3" xfId="0" applyFont="1" applyBorder="1" applyAlignment="1" applyProtection="1">
      <alignment wrapText="1"/>
    </xf>
    <xf numFmtId="0" fontId="2" fillId="0" borderId="4" xfId="0" applyFont="1" applyBorder="1" applyAlignment="1" applyProtection="1">
      <alignment horizontal="right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17" fontId="2" fillId="0" borderId="6" xfId="0" applyNumberFormat="1" applyFont="1" applyBorder="1" applyAlignment="1" applyProtection="1">
      <alignment horizontal="center" vertical="center" wrapText="1"/>
    </xf>
    <xf numFmtId="176" fontId="5" fillId="0" borderId="5" xfId="0" applyNumberFormat="1" applyFont="1" applyBorder="1" applyAlignment="1" applyProtection="1">
      <alignment vertical="center" wrapText="1"/>
    </xf>
    <xf numFmtId="4" fontId="2" fillId="0" borderId="5" xfId="0" applyNumberFormat="1" applyFont="1" applyBorder="1" applyAlignment="1" applyProtection="1">
      <alignment vertical="center" wrapText="1"/>
    </xf>
    <xf numFmtId="17" fontId="2" fillId="0" borderId="7" xfId="0" applyNumberFormat="1" applyFont="1" applyBorder="1" applyAlignment="1" applyProtection="1">
      <alignment horizontal="center" vertical="center" wrapText="1"/>
    </xf>
    <xf numFmtId="176" fontId="4" fillId="0" borderId="5" xfId="0" applyNumberFormat="1" applyFont="1" applyFill="1" applyBorder="1" applyAlignment="1" applyProtection="1">
      <alignment horizontal="right" wrapText="1"/>
    </xf>
    <xf numFmtId="4" fontId="4" fillId="0" borderId="5" xfId="0" applyNumberFormat="1" applyFont="1" applyFill="1" applyBorder="1" applyAlignment="1" applyProtection="1">
      <alignment horizontal="right" wrapText="1"/>
    </xf>
    <xf numFmtId="17" fontId="2" fillId="0" borderId="8" xfId="0" applyNumberFormat="1" applyFont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wrapText="1"/>
    </xf>
    <xf numFmtId="176" fontId="4" fillId="4" borderId="5" xfId="0" applyNumberFormat="1" applyFont="1" applyFill="1" applyBorder="1" applyAlignment="1" applyProtection="1">
      <alignment horizontal="right" wrapText="1"/>
    </xf>
    <xf numFmtId="4" fontId="4" fillId="4" borderId="5" xfId="0" applyNumberFormat="1" applyFont="1" applyFill="1" applyBorder="1" applyAlignment="1" applyProtection="1">
      <alignment horizontal="right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4" fontId="2" fillId="0" borderId="9" xfId="1" applyNumberFormat="1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horizontal="center" vertical="center" wrapText="1"/>
    </xf>
    <xf numFmtId="2" fontId="0" fillId="0" borderId="9" xfId="49" applyNumberFormat="1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vertical="center" wrapText="1"/>
    </xf>
    <xf numFmtId="4" fontId="5" fillId="0" borderId="9" xfId="0" applyNumberFormat="1" applyFont="1" applyFill="1" applyBorder="1" applyAlignment="1" applyProtection="1">
      <alignment horizontal="right" vertical="center" wrapText="1"/>
    </xf>
    <xf numFmtId="0" fontId="5" fillId="0" borderId="9" xfId="0" applyFont="1" applyBorder="1" applyAlignment="1" applyProtection="1">
      <alignment horizontal="center" wrapText="1"/>
    </xf>
    <xf numFmtId="49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vertical="center" wrapText="1"/>
    </xf>
    <xf numFmtId="4" fontId="6" fillId="5" borderId="9" xfId="0" applyNumberFormat="1" applyFont="1" applyFill="1" applyBorder="1" applyAlignment="1" applyProtection="1">
      <alignment horizontal="right" vertical="center" wrapText="1"/>
    </xf>
    <xf numFmtId="0" fontId="5" fillId="5" borderId="9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wrapText="1"/>
    </xf>
    <xf numFmtId="0" fontId="6" fillId="0" borderId="10" xfId="0" applyFont="1" applyBorder="1" applyAlignment="1" applyProtection="1">
      <alignment vertical="center" wrapText="1"/>
    </xf>
    <xf numFmtId="0" fontId="6" fillId="0" borderId="11" xfId="0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6" fillId="0" borderId="13" xfId="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>
      <alignment horizontal="center" wrapText="1"/>
    </xf>
    <xf numFmtId="0" fontId="4" fillId="6" borderId="9" xfId="0" applyFont="1" applyFill="1" applyBorder="1" applyAlignment="1" applyProtection="1">
      <alignment horizontal="center" wrapText="1"/>
    </xf>
    <xf numFmtId="0" fontId="8" fillId="6" borderId="9" xfId="0" applyFont="1" applyFill="1" applyBorder="1" applyAlignment="1" applyProtection="1">
      <alignment horizontal="center" vertical="center" wrapText="1"/>
    </xf>
    <xf numFmtId="0" fontId="8" fillId="6" borderId="9" xfId="0" applyFont="1" applyFill="1" applyBorder="1" applyAlignment="1" applyProtection="1"/>
    <xf numFmtId="0" fontId="2" fillId="0" borderId="15" xfId="0" applyFont="1" applyBorder="1" applyAlignment="1" applyProtection="1">
      <alignment horizontal="center" wrapText="1"/>
    </xf>
    <xf numFmtId="0" fontId="2" fillId="0" borderId="16" xfId="0" applyFont="1" applyBorder="1" applyAlignment="1" applyProtection="1">
      <alignment horizontal="center" wrapText="1"/>
    </xf>
    <xf numFmtId="58" fontId="2" fillId="0" borderId="17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18" xfId="0" applyNumberFormat="1" applyFont="1" applyBorder="1" applyAlignment="1" applyProtection="1">
      <alignment horizontal="center" wrapText="1"/>
    </xf>
    <xf numFmtId="49" fontId="2" fillId="0" borderId="16" xfId="0" applyNumberFormat="1" applyFont="1" applyBorder="1" applyAlignment="1" applyProtection="1">
      <alignment horizontal="center" wrapText="1"/>
    </xf>
    <xf numFmtId="0" fontId="2" fillId="0" borderId="17" xfId="0" applyFont="1" applyBorder="1" applyAlignment="1" applyProtection="1">
      <alignment wrapText="1"/>
    </xf>
    <xf numFmtId="0" fontId="2" fillId="0" borderId="19" xfId="0" applyFont="1" applyBorder="1" applyAlignment="1" applyProtection="1">
      <alignment horizontal="center" wrapText="1"/>
    </xf>
    <xf numFmtId="0" fontId="2" fillId="0" borderId="20" xfId="0" applyFont="1" applyBorder="1" applyAlignment="1" applyProtection="1">
      <alignment horizontal="center" wrapText="1"/>
    </xf>
    <xf numFmtId="58" fontId="2" fillId="0" borderId="9" xfId="0" applyNumberFormat="1" applyFont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wrapText="1"/>
    </xf>
    <xf numFmtId="49" fontId="2" fillId="0" borderId="21" xfId="0" applyNumberFormat="1" applyFont="1" applyBorder="1" applyAlignment="1" applyProtection="1">
      <alignment horizontal="center" wrapText="1"/>
    </xf>
    <xf numFmtId="49" fontId="2" fillId="0" borderId="20" xfId="0" applyNumberFormat="1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wrapText="1"/>
    </xf>
    <xf numFmtId="49" fontId="2" fillId="0" borderId="9" xfId="0" applyNumberFormat="1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wrapText="1"/>
    </xf>
    <xf numFmtId="0" fontId="2" fillId="6" borderId="15" xfId="0" applyFont="1" applyFill="1" applyBorder="1" applyAlignment="1" applyProtection="1">
      <alignment horizontal="center" wrapText="1"/>
    </xf>
    <xf numFmtId="0" fontId="2" fillId="6" borderId="16" xfId="0" applyFont="1" applyFill="1" applyBorder="1" applyAlignment="1" applyProtection="1">
      <alignment horizontal="center" wrapText="1"/>
    </xf>
    <xf numFmtId="0" fontId="2" fillId="6" borderId="17" xfId="0" applyFont="1" applyFill="1" applyBorder="1" applyAlignment="1" applyProtection="1">
      <alignment horizontal="center" wrapText="1"/>
    </xf>
    <xf numFmtId="49" fontId="2" fillId="6" borderId="15" xfId="0" applyNumberFormat="1" applyFont="1" applyFill="1" applyBorder="1" applyAlignment="1" applyProtection="1">
      <alignment horizontal="center" wrapText="1"/>
    </xf>
    <xf numFmtId="49" fontId="2" fillId="6" borderId="18" xfId="0" applyNumberFormat="1" applyFont="1" applyFill="1" applyBorder="1" applyAlignment="1" applyProtection="1">
      <alignment horizontal="center" wrapText="1"/>
    </xf>
    <xf numFmtId="49" fontId="2" fillId="6" borderId="16" xfId="0" applyNumberFormat="1" applyFont="1" applyFill="1" applyBorder="1" applyAlignment="1" applyProtection="1">
      <alignment horizontal="center" wrapText="1"/>
    </xf>
    <xf numFmtId="0" fontId="2" fillId="6" borderId="17" xfId="0" applyFont="1" applyFill="1" applyBorder="1" applyAlignment="1" applyProtection="1">
      <alignment wrapText="1"/>
    </xf>
    <xf numFmtId="49" fontId="2" fillId="6" borderId="17" xfId="0" applyNumberFormat="1" applyFont="1" applyFill="1" applyBorder="1" applyAlignment="1" applyProtection="1">
      <alignment wrapText="1"/>
    </xf>
    <xf numFmtId="0" fontId="4" fillId="6" borderId="19" xfId="0" applyFont="1" applyFill="1" applyBorder="1" applyAlignment="1" applyProtection="1">
      <alignment horizontal="right" wrapText="1"/>
    </xf>
    <xf numFmtId="0" fontId="2" fillId="6" borderId="21" xfId="0" applyFont="1" applyFill="1" applyBorder="1" applyAlignment="1" applyProtection="1">
      <alignment horizontal="right" wrapText="1"/>
    </xf>
    <xf numFmtId="0" fontId="2" fillId="0" borderId="0" xfId="0" applyFont="1" applyAlignment="1" applyProtection="1"/>
    <xf numFmtId="4" fontId="5" fillId="0" borderId="5" xfId="0" applyNumberFormat="1" applyFont="1" applyBorder="1" applyAlignment="1" applyProtection="1">
      <alignment vertical="center" wrapText="1"/>
    </xf>
    <xf numFmtId="17" fontId="2" fillId="0" borderId="5" xfId="0" applyNumberFormat="1" applyFont="1" applyBorder="1" applyAlignment="1" applyProtection="1">
      <alignment horizontal="center" wrapText="1"/>
    </xf>
    <xf numFmtId="4" fontId="2" fillId="0" borderId="5" xfId="0" applyNumberFormat="1" applyFont="1" applyBorder="1" applyAlignment="1" applyProtection="1">
      <alignment horizontal="center" wrapText="1"/>
    </xf>
    <xf numFmtId="4" fontId="2" fillId="0" borderId="5" xfId="0" applyNumberFormat="1" applyFont="1" applyBorder="1" applyAlignment="1" applyProtection="1">
      <alignment wrapText="1"/>
    </xf>
    <xf numFmtId="4" fontId="2" fillId="0" borderId="5" xfId="0" applyNumberFormat="1" applyFont="1" applyFill="1" applyBorder="1" applyAlignment="1" applyProtection="1">
      <alignment horizontal="right" wrapText="1"/>
    </xf>
    <xf numFmtId="180" fontId="2" fillId="0" borderId="9" xfId="0" applyNumberFormat="1" applyFont="1" applyBorder="1" applyAlignment="1" applyProtection="1">
      <alignment horizontal="center" vertical="center" wrapText="1"/>
    </xf>
    <xf numFmtId="17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Continuous" wrapText="1" readingOrder="1"/>
    </xf>
    <xf numFmtId="0" fontId="2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vertical="center" wrapText="1"/>
    </xf>
    <xf numFmtId="0" fontId="6" fillId="0" borderId="22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6" fillId="0" borderId="23" xfId="0" applyFont="1" applyBorder="1" applyAlignment="1" applyProtection="1">
      <alignment vertical="center" wrapText="1"/>
    </xf>
    <xf numFmtId="0" fontId="6" fillId="0" borderId="24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49" fontId="2" fillId="0" borderId="17" xfId="0" applyNumberFormat="1" applyFont="1" applyBorder="1" applyAlignment="1" applyProtection="1">
      <alignment wrapText="1"/>
    </xf>
    <xf numFmtId="181" fontId="2" fillId="0" borderId="17" xfId="0" applyNumberFormat="1" applyFont="1" applyBorder="1" applyAlignment="1" applyProtection="1">
      <alignment wrapText="1"/>
    </xf>
    <xf numFmtId="181" fontId="2" fillId="0" borderId="9" xfId="0" applyNumberFormat="1" applyFont="1" applyBorder="1" applyAlignment="1" applyProtection="1">
      <alignment wrapText="1"/>
    </xf>
    <xf numFmtId="181" fontId="2" fillId="6" borderId="17" xfId="0" applyNumberFormat="1" applyFont="1" applyFill="1" applyBorder="1" applyAlignment="1" applyProtection="1">
      <alignment wrapText="1"/>
    </xf>
    <xf numFmtId="0" fontId="2" fillId="6" borderId="20" xfId="0" applyFont="1" applyFill="1" applyBorder="1" applyAlignment="1" applyProtection="1">
      <alignment horizontal="right" wrapText="1"/>
    </xf>
    <xf numFmtId="181" fontId="4" fillId="6" borderId="9" xfId="0" applyNumberFormat="1" applyFont="1" applyFill="1" applyBorder="1" applyAlignment="1" applyProtection="1">
      <alignment wrapText="1"/>
    </xf>
    <xf numFmtId="4" fontId="2" fillId="0" borderId="5" xfId="1" applyNumberFormat="1" applyFont="1" applyBorder="1" applyAlignment="1" applyProtection="1">
      <alignment wrapText="1"/>
    </xf>
    <xf numFmtId="176" fontId="2" fillId="0" borderId="8" xfId="1" applyFont="1" applyBorder="1" applyAlignment="1" applyProtection="1"/>
    <xf numFmtId="4" fontId="4" fillId="0" borderId="8" xfId="0" applyNumberFormat="1" applyFont="1" applyFill="1" applyBorder="1" applyAlignment="1" applyProtection="1">
      <alignment horizontal="right" wrapText="1"/>
    </xf>
    <xf numFmtId="0" fontId="7" fillId="0" borderId="0" xfId="0" applyFont="1" applyAlignment="1" applyProtection="1">
      <alignment wrapText="1"/>
    </xf>
    <xf numFmtId="0" fontId="7" fillId="0" borderId="0" xfId="0" applyFont="1" applyAlignment="1" applyProtection="1">
      <alignment horizontal="center" wrapText="1"/>
    </xf>
    <xf numFmtId="0" fontId="5" fillId="0" borderId="9" xfId="0" applyFont="1" applyFill="1" applyBorder="1" applyAlignment="1" applyProtection="1" quotePrefix="1">
      <alignment horizontal="center" vertical="center" wrapText="1"/>
    </xf>
  </cellXfs>
  <cellStyles count="50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43C0B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43C0B"/>
    <pageSetUpPr fitToPage="1"/>
  </sheetPr>
  <dimension ref="A1:V99"/>
  <sheetViews>
    <sheetView tabSelected="1" topLeftCell="A18" workbookViewId="0">
      <selection activeCell="I30" sqref="I30"/>
    </sheetView>
  </sheetViews>
  <sheetFormatPr defaultColWidth="8.71428571428571" defaultRowHeight="15"/>
  <cols>
    <col min="1" max="1" width="10.2857142857143" style="2" customWidth="1"/>
    <col min="2" max="2" width="14.2857142857143" style="2" customWidth="1"/>
    <col min="3" max="3" width="16.8380952380952" style="3" customWidth="1"/>
    <col min="4" max="7" width="16" style="2" customWidth="1"/>
    <col min="8" max="8" width="18.2571428571429" style="2" customWidth="1"/>
    <col min="9" max="10" width="16" style="2" customWidth="1"/>
    <col min="11" max="11" width="16.4285714285714" style="2" customWidth="1"/>
    <col min="12" max="15" width="15.2857142857143" style="2" customWidth="1"/>
    <col min="16" max="16" width="17.5714285714286" style="2" customWidth="1"/>
    <col min="17" max="17" width="28.5714285714286" style="2" customWidth="1"/>
    <col min="18" max="19" width="15.2857142857143" style="2" customWidth="1"/>
    <col min="20" max="21" width="15.847619047619" style="2" customWidth="1"/>
    <col min="22" max="22" width="20.4380952380952" style="2" customWidth="1"/>
  </cols>
  <sheetData>
    <row r="1" ht="26.25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8.25" customHeight="1" spans="1:2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85"/>
      <c r="P2" s="85"/>
      <c r="Q2" s="85"/>
      <c r="R2" s="85"/>
      <c r="S2" s="85"/>
      <c r="T2" s="85"/>
      <c r="U2" s="85"/>
      <c r="V2" s="85"/>
    </row>
    <row r="3" spans="1:22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8.25" customHeight="1" spans="1:2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85"/>
      <c r="P4" s="85"/>
      <c r="Q4" s="85"/>
      <c r="R4" s="85"/>
      <c r="S4" s="85"/>
      <c r="T4" s="85"/>
      <c r="U4" s="85"/>
      <c r="V4" s="85"/>
    </row>
    <row r="5" spans="1:22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5"/>
      <c r="P6" s="85"/>
      <c r="Q6" s="85"/>
      <c r="R6" s="85"/>
      <c r="S6" s="85"/>
      <c r="T6" s="85"/>
      <c r="U6" s="85"/>
      <c r="V6" s="85"/>
    </row>
    <row r="7" ht="9" customHeight="1" spans="1:2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85"/>
      <c r="P7" s="85"/>
      <c r="Q7" s="85"/>
      <c r="R7" s="85"/>
      <c r="S7" s="85"/>
      <c r="T7" s="85"/>
      <c r="U7" s="85"/>
      <c r="V7" s="85"/>
    </row>
    <row r="8" spans="1:22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5"/>
      <c r="P9" s="85"/>
      <c r="Q9" s="85"/>
      <c r="R9" s="85"/>
      <c r="S9" s="85"/>
      <c r="T9" s="85"/>
      <c r="U9" s="85"/>
      <c r="V9" s="85"/>
    </row>
    <row r="10" ht="9" customHeight="1" spans="1:2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85"/>
      <c r="P10" s="85"/>
      <c r="Q10" s="85"/>
      <c r="R10" s="85"/>
      <c r="S10" s="85"/>
      <c r="T10" s="85"/>
      <c r="U10" s="85"/>
      <c r="V10" s="85"/>
    </row>
    <row r="11" spans="1:22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ht="23.1" customHeight="1" spans="1:22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5"/>
      <c r="P12" s="85"/>
      <c r="Q12" s="85"/>
      <c r="R12" s="85"/>
      <c r="S12" s="85"/>
      <c r="T12" s="85"/>
      <c r="U12" s="85"/>
      <c r="V12" s="85"/>
    </row>
    <row r="13" ht="15.75" customHeight="1" spans="1:22">
      <c r="A13" s="10" t="s">
        <v>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ht="32.25" customHeight="1" spans="1:22">
      <c r="A14" s="10" t="s">
        <v>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ht="8.25" customHeight="1" spans="1:2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ht="15.75" customHeight="1" spans="1:22">
      <c r="A16" s="10" t="s">
        <v>10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ht="25.5" customHeight="1" spans="1:22">
      <c r="A17" s="10" t="s">
        <v>11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ht="15.75" customHeight="1" spans="1:22">
      <c r="A18" s="12" t="s">
        <v>12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ht="15.75" customHeight="1" spans="1:22">
      <c r="A19" s="13" t="s">
        <v>13</v>
      </c>
      <c r="B19" s="13"/>
      <c r="C19" s="13" t="s">
        <v>14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ht="93.75" customHeight="1" spans="1:22">
      <c r="A20" s="13"/>
      <c r="B20" s="13" t="s">
        <v>15</v>
      </c>
      <c r="C20" s="14" t="s">
        <v>16</v>
      </c>
      <c r="D20" s="14" t="s">
        <v>17</v>
      </c>
      <c r="E20" s="14"/>
      <c r="F20" s="14"/>
      <c r="G20" s="14" t="s">
        <v>18</v>
      </c>
      <c r="H20" s="14"/>
      <c r="I20" s="14"/>
      <c r="J20" s="14" t="s">
        <v>19</v>
      </c>
      <c r="K20" s="14" t="s">
        <v>20</v>
      </c>
      <c r="L20" s="14"/>
      <c r="M20" s="14"/>
      <c r="N20" s="14"/>
      <c r="O20" s="14" t="s">
        <v>21</v>
      </c>
      <c r="P20" s="14"/>
      <c r="Q20" s="14" t="s">
        <v>22</v>
      </c>
      <c r="R20" s="14" t="s">
        <v>23</v>
      </c>
      <c r="S20" s="14"/>
      <c r="T20" s="14" t="s">
        <v>24</v>
      </c>
      <c r="U20" s="14"/>
      <c r="V20" s="14" t="s">
        <v>25</v>
      </c>
    </row>
    <row r="21" ht="42.75" customHeight="1" spans="1:22">
      <c r="A21" s="13"/>
      <c r="B21" s="13"/>
      <c r="C21" s="14"/>
      <c r="D21" s="14" t="s">
        <v>26</v>
      </c>
      <c r="E21" s="14" t="s">
        <v>27</v>
      </c>
      <c r="F21" s="14" t="s">
        <v>28</v>
      </c>
      <c r="G21" s="14" t="s">
        <v>26</v>
      </c>
      <c r="H21" s="14" t="s">
        <v>27</v>
      </c>
      <c r="I21" s="14" t="s">
        <v>28</v>
      </c>
      <c r="J21" s="14" t="s">
        <v>26</v>
      </c>
      <c r="K21" s="14" t="s">
        <v>29</v>
      </c>
      <c r="L21" s="14" t="s">
        <v>26</v>
      </c>
      <c r="M21" s="14" t="s">
        <v>27</v>
      </c>
      <c r="N21" s="14" t="s">
        <v>28</v>
      </c>
      <c r="O21" s="14" t="s">
        <v>26</v>
      </c>
      <c r="P21" s="14" t="s">
        <v>27</v>
      </c>
      <c r="Q21" s="14"/>
      <c r="R21" s="14" t="s">
        <v>26</v>
      </c>
      <c r="S21" s="14" t="s">
        <v>27</v>
      </c>
      <c r="T21" s="14" t="s">
        <v>26</v>
      </c>
      <c r="U21" s="14" t="s">
        <v>30</v>
      </c>
      <c r="V21" s="14"/>
    </row>
    <row r="22" spans="1:22">
      <c r="A22" s="15">
        <v>46023</v>
      </c>
      <c r="B22" s="16">
        <v>2327041.25</v>
      </c>
      <c r="C22" s="16">
        <v>2327041.25</v>
      </c>
      <c r="D22" s="17">
        <f>SUM(14519625.83,713749.49,7851244.43)</f>
        <v>23084619.75</v>
      </c>
      <c r="E22" s="17"/>
      <c r="F22" s="17"/>
      <c r="G22" s="17">
        <f>SUM(1178871.69,108672.83,108672.83,1495554.96,713749.49)</f>
        <v>3605521.8</v>
      </c>
      <c r="H22" s="17"/>
      <c r="I22" s="17"/>
      <c r="J22" s="86">
        <f>SUM(9063.97)</f>
        <v>9063.97</v>
      </c>
      <c r="K22" s="87">
        <v>46023</v>
      </c>
      <c r="L22" s="17">
        <v>1178871.69</v>
      </c>
      <c r="M22" s="88"/>
      <c r="N22" s="89"/>
      <c r="O22" s="89"/>
      <c r="P22" s="89"/>
      <c r="Q22" s="89"/>
      <c r="R22" s="107"/>
      <c r="S22" s="107"/>
      <c r="T22" s="107"/>
      <c r="U22" s="89"/>
      <c r="V22" s="108">
        <f>SUM(L22)</f>
        <v>1178871.69</v>
      </c>
    </row>
    <row r="23" s="1" customFormat="1" spans="1:22">
      <c r="A23" s="18"/>
      <c r="B23" s="19"/>
      <c r="C23" s="20"/>
      <c r="D23" s="20"/>
      <c r="E23" s="20"/>
      <c r="F23" s="20"/>
      <c r="G23" s="20"/>
      <c r="H23" s="20"/>
      <c r="I23" s="20"/>
      <c r="J23" s="90">
        <v>316683.27</v>
      </c>
      <c r="K23" s="20"/>
      <c r="L23" s="90">
        <v>108672.83</v>
      </c>
      <c r="M23" s="20"/>
      <c r="N23" s="20"/>
      <c r="O23" s="20"/>
      <c r="P23" s="20"/>
      <c r="Q23" s="20"/>
      <c r="R23" s="20"/>
      <c r="S23" s="20"/>
      <c r="T23" s="20"/>
      <c r="U23" s="20"/>
      <c r="V23" s="109"/>
    </row>
    <row r="24" s="1" customFormat="1" ht="15.75" spans="1:22">
      <c r="A24" s="21"/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90">
        <v>713749.49</v>
      </c>
      <c r="M24" s="20"/>
      <c r="N24" s="20"/>
      <c r="O24" s="20"/>
      <c r="P24" s="20"/>
      <c r="Q24" s="20"/>
      <c r="R24" s="20"/>
      <c r="S24" s="20"/>
      <c r="T24" s="20"/>
      <c r="U24" s="20"/>
      <c r="V24" s="109"/>
    </row>
    <row r="25" spans="1:22">
      <c r="A25" s="22"/>
      <c r="B25" s="23">
        <f>SUM(B22)</f>
        <v>2327041.25</v>
      </c>
      <c r="C25" s="24">
        <f>SUM(C22)</f>
        <v>2327041.25</v>
      </c>
      <c r="D25" s="24">
        <f>SUM(D22:D22)</f>
        <v>23084619.75</v>
      </c>
      <c r="E25" s="24">
        <f>SUM(E22)</f>
        <v>0</v>
      </c>
      <c r="F25" s="24"/>
      <c r="G25" s="24">
        <f>SUM(G22:G22)</f>
        <v>3605521.8</v>
      </c>
      <c r="H25" s="24">
        <f>SUM(H22:H24)</f>
        <v>0</v>
      </c>
      <c r="I25" s="24"/>
      <c r="J25" s="24">
        <f>SUM(J22)</f>
        <v>9063.97</v>
      </c>
      <c r="K25" s="24"/>
      <c r="L25" s="24">
        <f>SUM(L22:L24)</f>
        <v>2001294.01</v>
      </c>
      <c r="M25" s="24">
        <f>SUM(M22:M24)</f>
        <v>0</v>
      </c>
      <c r="N25" s="24"/>
      <c r="O25" s="24"/>
      <c r="P25" s="24"/>
      <c r="Q25" s="24"/>
      <c r="R25" s="24">
        <f>SUM(R22:R24)</f>
        <v>0</v>
      </c>
      <c r="S25" s="24"/>
      <c r="T25" s="24">
        <f>SUM(T22:T24)</f>
        <v>0</v>
      </c>
      <c r="U25" s="24"/>
      <c r="V25" s="24">
        <f>SUM(V22:V24)</f>
        <v>1178871.69</v>
      </c>
    </row>
    <row r="26" spans="1:22">
      <c r="A26" s="25"/>
      <c r="B26" s="25"/>
      <c r="C26" s="2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ht="43.5" customHeight="1" spans="1:22">
      <c r="A27" s="27" t="s">
        <v>31</v>
      </c>
      <c r="B27" s="27"/>
      <c r="C27" s="27"/>
      <c r="D27" s="27"/>
      <c r="E27" s="27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customHeight="1" spans="1:22">
      <c r="A28" s="28" t="s">
        <v>32</v>
      </c>
      <c r="B28" s="28"/>
      <c r="C28" s="28"/>
      <c r="D28" s="28"/>
      <c r="E28" s="28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>
      <c r="A29" s="28"/>
      <c r="B29" s="28"/>
      <c r="C29" s="28"/>
      <c r="D29" s="28"/>
      <c r="E29" s="28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ht="28.5" customHeight="1" spans="1:22">
      <c r="A30" s="29" t="s">
        <v>33</v>
      </c>
      <c r="B30" s="29"/>
      <c r="C30" s="29"/>
      <c r="D30" s="29"/>
      <c r="E30" s="29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customHeight="1" spans="1:22">
      <c r="A31" s="29" t="s">
        <v>34</v>
      </c>
      <c r="B31" s="29"/>
      <c r="C31" s="29"/>
      <c r="D31" s="29"/>
      <c r="E31" s="29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customHeight="1" spans="1:22">
      <c r="A32" s="29" t="s">
        <v>35</v>
      </c>
      <c r="B32" s="29"/>
      <c r="C32" s="29"/>
      <c r="D32" s="29"/>
      <c r="E32" s="29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customHeight="1" spans="1:22">
      <c r="A33" s="29" t="s">
        <v>36</v>
      </c>
      <c r="B33" s="29"/>
      <c r="C33" s="29"/>
      <c r="D33" s="29"/>
      <c r="E33" s="29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customHeight="1" spans="1:22">
      <c r="A34" s="29" t="s">
        <v>37</v>
      </c>
      <c r="B34" s="29"/>
      <c r="C34" s="29"/>
      <c r="D34" s="29"/>
      <c r="E34" s="29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>
      <c r="A35" s="25"/>
      <c r="B35" s="25"/>
      <c r="C35" s="2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ht="15.75" customHeight="1" spans="1:22">
      <c r="A36" s="30" t="s">
        <v>38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ht="38.25" customHeight="1" spans="1:22">
      <c r="A37" s="28" t="s">
        <v>32</v>
      </c>
      <c r="B37" s="28"/>
      <c r="C37" s="28"/>
      <c r="D37" s="28"/>
      <c r="E37" s="28"/>
      <c r="F37" s="28" t="s">
        <v>39</v>
      </c>
      <c r="G37" s="28" t="s">
        <v>40</v>
      </c>
      <c r="H37" s="28" t="s">
        <v>41</v>
      </c>
      <c r="I37" s="28" t="s">
        <v>42</v>
      </c>
      <c r="J37" s="28" t="s">
        <v>43</v>
      </c>
      <c r="K37" s="28" t="s">
        <v>44</v>
      </c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hidden="1" customHeight="1" spans="1:22">
      <c r="A38" s="29" t="s">
        <v>45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5"/>
      <c r="M38" s="25"/>
      <c r="N38" s="25"/>
      <c r="O38" s="25"/>
      <c r="P38" s="44"/>
      <c r="Q38" s="25"/>
      <c r="R38" s="25"/>
      <c r="S38" s="25"/>
      <c r="T38" s="25"/>
      <c r="U38" s="25"/>
      <c r="V38" s="25"/>
    </row>
    <row r="39" hidden="1" customHeight="1" spans="1:22">
      <c r="A39" s="29" t="s">
        <v>46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5"/>
      <c r="M39" s="25"/>
      <c r="N39" s="25"/>
      <c r="O39" s="25"/>
      <c r="P39" s="44"/>
      <c r="Q39" s="25"/>
      <c r="R39" s="25"/>
      <c r="S39" s="25"/>
      <c r="T39" s="25"/>
      <c r="U39" s="25"/>
      <c r="V39" s="25"/>
    </row>
    <row r="40" hidden="1" customHeight="1" spans="1:22">
      <c r="A40" s="29" t="s">
        <v>47</v>
      </c>
      <c r="B40" s="29"/>
      <c r="C40" s="29"/>
      <c r="D40" s="29"/>
      <c r="E40" s="29"/>
      <c r="F40" s="31"/>
      <c r="G40" s="32"/>
      <c r="H40" s="33"/>
      <c r="I40" s="91"/>
      <c r="J40" s="91"/>
      <c r="K40" s="29"/>
      <c r="L40" s="25"/>
      <c r="M40" s="25"/>
      <c r="N40" s="25"/>
      <c r="O40" s="25"/>
      <c r="P40" s="44"/>
      <c r="Q40" s="25"/>
      <c r="R40" s="25"/>
      <c r="S40" s="25"/>
      <c r="T40" s="25"/>
      <c r="U40" s="25"/>
      <c r="V40" s="25"/>
    </row>
    <row r="41" hidden="1" customHeight="1" spans="1:22">
      <c r="A41" s="29" t="s">
        <v>48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5"/>
      <c r="M41" s="25"/>
      <c r="N41" s="25"/>
      <c r="O41" s="25"/>
      <c r="P41" s="44"/>
      <c r="Q41" s="25"/>
      <c r="R41" s="25"/>
      <c r="S41" s="25"/>
      <c r="T41" s="25"/>
      <c r="U41" s="25"/>
      <c r="V41" s="25"/>
    </row>
    <row r="42" customHeight="1" spans="1:22">
      <c r="A42" s="34" t="s">
        <v>49</v>
      </c>
      <c r="B42" s="34"/>
      <c r="C42" s="34"/>
      <c r="D42" s="34"/>
      <c r="E42" s="34"/>
      <c r="F42" s="35">
        <v>9063.97</v>
      </c>
      <c r="G42" s="36" t="s">
        <v>50</v>
      </c>
      <c r="H42" s="37" t="s">
        <v>51</v>
      </c>
      <c r="I42" s="92">
        <v>46023</v>
      </c>
      <c r="J42" s="92">
        <v>46023</v>
      </c>
      <c r="K42" s="93" t="s">
        <v>52</v>
      </c>
      <c r="L42" s="25"/>
      <c r="M42" s="25"/>
      <c r="N42" s="25"/>
      <c r="O42" s="25"/>
      <c r="P42" s="44"/>
      <c r="Q42" s="25"/>
      <c r="R42" s="25"/>
      <c r="S42" s="25"/>
      <c r="T42" s="25"/>
      <c r="U42" s="25"/>
      <c r="V42" s="25"/>
    </row>
    <row r="43" s="1" customFormat="1" customHeight="1" spans="1:22">
      <c r="A43" s="34" t="s">
        <v>49</v>
      </c>
      <c r="B43" s="34"/>
      <c r="C43" s="34"/>
      <c r="D43" s="34"/>
      <c r="E43" s="34"/>
      <c r="F43" s="35">
        <v>316683.27</v>
      </c>
      <c r="G43" s="38"/>
      <c r="H43" s="112" t="s">
        <v>53</v>
      </c>
      <c r="I43" s="92">
        <v>46023</v>
      </c>
      <c r="J43" s="92">
        <v>46023</v>
      </c>
      <c r="K43" s="38" t="s">
        <v>54</v>
      </c>
      <c r="L43" s="94"/>
      <c r="M43" s="94"/>
      <c r="N43" s="94"/>
      <c r="O43" s="94"/>
      <c r="P43" s="95"/>
      <c r="Q43" s="94"/>
      <c r="R43" s="94"/>
      <c r="S43" s="94"/>
      <c r="T43" s="94"/>
      <c r="U43" s="94"/>
      <c r="V43" s="94"/>
    </row>
    <row r="44" customHeight="1" spans="1:22">
      <c r="A44" s="40" t="s">
        <v>55</v>
      </c>
      <c r="B44" s="40"/>
      <c r="C44" s="40"/>
      <c r="D44" s="40"/>
      <c r="E44" s="40"/>
      <c r="F44" s="41">
        <f>SUM(F42:F43)</f>
        <v>325747.24</v>
      </c>
      <c r="G44" s="42"/>
      <c r="H44" s="42"/>
      <c r="I44" s="42"/>
      <c r="J44" s="42"/>
      <c r="K44" s="42"/>
      <c r="L44" s="25"/>
      <c r="M44" s="25"/>
      <c r="N44" s="25"/>
      <c r="O44" s="25"/>
      <c r="P44" s="44"/>
      <c r="Q44" s="25"/>
      <c r="R44" s="25"/>
      <c r="S44" s="25"/>
      <c r="T44" s="25"/>
      <c r="U44" s="25"/>
      <c r="V44" s="25"/>
    </row>
    <row r="45" hidden="1" customHeight="1" spans="1:22">
      <c r="A45" s="43" t="s">
        <v>56</v>
      </c>
      <c r="B45" s="43"/>
      <c r="C45" s="43"/>
      <c r="D45" s="43"/>
      <c r="E45" s="43"/>
      <c r="F45" s="43"/>
      <c r="G45" s="43"/>
      <c r="H45" s="43"/>
      <c r="I45" s="44"/>
      <c r="J45" s="44"/>
      <c r="K45" s="44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customHeight="1" spans="1:22">
      <c r="A46" s="43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ht="12.8" customHeight="1" spans="1:22">
      <c r="A47" s="45" t="s">
        <v>57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25"/>
      <c r="Q47" s="25"/>
      <c r="R47" s="25"/>
      <c r="S47" s="25"/>
      <c r="T47" s="25"/>
      <c r="U47" s="25"/>
      <c r="V47" s="25"/>
    </row>
    <row r="48" ht="21" customHeight="1" spans="1:22">
      <c r="A48" s="46" t="s">
        <v>58</v>
      </c>
      <c r="B48" s="47"/>
      <c r="C48" s="47"/>
      <c r="D48" s="47"/>
      <c r="E48" s="47"/>
      <c r="F48" s="47"/>
      <c r="G48" s="47"/>
      <c r="H48" s="47"/>
      <c r="I48" s="47"/>
      <c r="J48" s="47"/>
      <c r="K48" s="96"/>
      <c r="L48" s="97"/>
      <c r="M48" s="97"/>
      <c r="N48" s="97"/>
      <c r="O48" s="97"/>
      <c r="P48" s="25"/>
      <c r="Q48" s="25"/>
      <c r="R48" s="25"/>
      <c r="S48" s="25"/>
      <c r="T48" s="25"/>
      <c r="U48" s="25"/>
      <c r="V48" s="25"/>
    </row>
    <row r="49" ht="118.65" customHeight="1" spans="1:22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98"/>
      <c r="L49" s="97"/>
      <c r="M49" s="97"/>
      <c r="N49" s="97"/>
      <c r="O49" s="97"/>
      <c r="P49" s="25"/>
      <c r="Q49" s="25"/>
      <c r="R49" s="25"/>
      <c r="S49" s="25"/>
      <c r="T49" s="25"/>
      <c r="U49" s="25"/>
      <c r="V49" s="25"/>
    </row>
    <row r="50" ht="118.65" customHeight="1" spans="1:22">
      <c r="A50" s="50"/>
      <c r="B50" s="51"/>
      <c r="C50" s="51"/>
      <c r="D50" s="51"/>
      <c r="E50" s="51"/>
      <c r="F50" s="51"/>
      <c r="G50" s="51"/>
      <c r="H50" s="51"/>
      <c r="I50" s="51"/>
      <c r="J50" s="51"/>
      <c r="K50" s="99"/>
      <c r="L50" s="100"/>
      <c r="M50" s="100"/>
      <c r="N50" s="100"/>
      <c r="O50" s="100"/>
      <c r="P50" s="25"/>
      <c r="Q50" s="25"/>
      <c r="R50" s="25"/>
      <c r="S50" s="25"/>
      <c r="T50" s="25"/>
      <c r="U50" s="25"/>
      <c r="V50" s="25"/>
    </row>
    <row r="51" ht="61.15" customHeight="1" spans="1:22">
      <c r="A51" s="52" t="s">
        <v>59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100"/>
      <c r="M51" s="100"/>
      <c r="N51" s="100"/>
      <c r="O51" s="100"/>
      <c r="P51" s="25"/>
      <c r="Q51" s="25"/>
      <c r="R51" s="25"/>
      <c r="S51" s="25"/>
      <c r="T51" s="25"/>
      <c r="U51" s="25"/>
      <c r="V51" s="25"/>
    </row>
    <row r="52" ht="69.4" customHeight="1" spans="1:22">
      <c r="A52" s="52" t="s">
        <v>60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100"/>
      <c r="M52" s="100"/>
      <c r="N52" s="100"/>
      <c r="O52" s="100"/>
      <c r="P52" s="25"/>
      <c r="Q52" s="25"/>
      <c r="R52" s="25"/>
      <c r="S52" s="25"/>
      <c r="T52" s="25"/>
      <c r="U52" s="25"/>
      <c r="V52" s="25"/>
    </row>
    <row r="53" spans="1:22">
      <c r="A53" s="25"/>
      <c r="B53" s="25"/>
      <c r="C53" s="26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customHeight="1" spans="1:22">
      <c r="A54" s="53" t="s">
        <v>61</v>
      </c>
      <c r="B54" s="53"/>
      <c r="C54" s="53"/>
      <c r="D54" s="53"/>
      <c r="E54" s="53"/>
      <c r="F54" s="53"/>
      <c r="G54" s="53"/>
      <c r="H54" s="53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ht="38.25" customHeight="1" spans="1:22">
      <c r="A55" s="54"/>
      <c r="B55" s="54"/>
      <c r="C55" s="54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>
      <c r="A56" s="55" t="s">
        <v>62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25"/>
      <c r="O56" s="25"/>
      <c r="P56" s="25"/>
      <c r="Q56" s="25"/>
      <c r="R56" s="25"/>
      <c r="S56" s="25"/>
      <c r="T56" s="25"/>
      <c r="U56" s="25"/>
      <c r="V56" s="25"/>
    </row>
    <row r="57" customHeight="1" spans="1:22">
      <c r="A57" s="56" t="s">
        <v>63</v>
      </c>
      <c r="B57" s="56"/>
      <c r="C57" s="56" t="s">
        <v>64</v>
      </c>
      <c r="D57" s="57" t="s">
        <v>65</v>
      </c>
      <c r="E57" s="57"/>
      <c r="F57" s="57"/>
      <c r="G57" s="58" t="s">
        <v>66</v>
      </c>
      <c r="H57" s="58" t="s">
        <v>67</v>
      </c>
      <c r="I57" s="57" t="s">
        <v>68</v>
      </c>
      <c r="J57" s="57" t="s">
        <v>69</v>
      </c>
      <c r="K57" s="57"/>
      <c r="L57" s="57" t="s">
        <v>70</v>
      </c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>
      <c r="A58" s="59"/>
      <c r="B58" s="60"/>
      <c r="C58" s="61"/>
      <c r="D58" s="62"/>
      <c r="E58" s="63"/>
      <c r="F58" s="64"/>
      <c r="G58" s="65"/>
      <c r="H58" s="65"/>
      <c r="I58" s="101"/>
      <c r="J58" s="59"/>
      <c r="K58" s="60"/>
      <c r="L58" s="102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>
      <c r="A59" s="66"/>
      <c r="B59" s="67"/>
      <c r="C59" s="68"/>
      <c r="D59" s="69"/>
      <c r="E59" s="70"/>
      <c r="F59" s="71"/>
      <c r="G59" s="72"/>
      <c r="H59" s="73"/>
      <c r="I59" s="73"/>
      <c r="J59" s="66"/>
      <c r="K59" s="67"/>
      <c r="L59" s="103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>
      <c r="A60" s="66"/>
      <c r="B60" s="67"/>
      <c r="C60" s="74"/>
      <c r="D60" s="69"/>
      <c r="E60" s="70"/>
      <c r="F60" s="71"/>
      <c r="G60" s="72"/>
      <c r="H60" s="73"/>
      <c r="I60" s="73"/>
      <c r="J60" s="66"/>
      <c r="K60" s="67"/>
      <c r="L60" s="103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1" spans="1:22">
      <c r="A61" s="66"/>
      <c r="B61" s="67"/>
      <c r="C61" s="74"/>
      <c r="D61" s="69"/>
      <c r="E61" s="70"/>
      <c r="F61" s="71"/>
      <c r="G61" s="72"/>
      <c r="H61" s="73"/>
      <c r="I61" s="73"/>
      <c r="J61" s="66"/>
      <c r="K61" s="67"/>
      <c r="L61" s="103"/>
      <c r="M61" s="25"/>
      <c r="N61" s="25"/>
      <c r="O61" s="25"/>
      <c r="P61" s="25"/>
      <c r="Q61" s="25"/>
      <c r="R61" s="25"/>
      <c r="S61" s="25"/>
      <c r="T61" s="25"/>
      <c r="U61" s="25"/>
      <c r="V61" s="25"/>
    </row>
    <row r="62" spans="1:22">
      <c r="A62" s="75"/>
      <c r="B62" s="76"/>
      <c r="C62" s="77"/>
      <c r="D62" s="78"/>
      <c r="E62" s="79"/>
      <c r="F62" s="80"/>
      <c r="G62" s="81"/>
      <c r="H62" s="82"/>
      <c r="I62" s="82"/>
      <c r="J62" s="75"/>
      <c r="K62" s="76"/>
      <c r="L62" s="104"/>
      <c r="M62" s="25"/>
      <c r="N62" s="25"/>
      <c r="O62" s="25"/>
      <c r="P62" s="25"/>
      <c r="Q62" s="25"/>
      <c r="R62" s="25"/>
      <c r="S62" s="25"/>
      <c r="T62" s="25"/>
      <c r="U62" s="25"/>
      <c r="V62" s="25"/>
    </row>
    <row r="63" spans="1:22">
      <c r="A63" s="83" t="s">
        <v>55</v>
      </c>
      <c r="B63" s="84"/>
      <c r="C63" s="84"/>
      <c r="D63" s="84"/>
      <c r="E63" s="84"/>
      <c r="F63" s="84"/>
      <c r="G63" s="84"/>
      <c r="H63" s="84"/>
      <c r="I63" s="84"/>
      <c r="J63" s="84"/>
      <c r="K63" s="105"/>
      <c r="L63" s="106"/>
      <c r="M63" s="25"/>
      <c r="N63" s="25"/>
      <c r="O63" s="25"/>
      <c r="P63" s="25"/>
      <c r="Q63" s="25"/>
      <c r="R63" s="25"/>
      <c r="S63" s="25"/>
      <c r="T63" s="25"/>
      <c r="U63" s="25"/>
      <c r="V63" s="25"/>
    </row>
    <row r="64" spans="1:22">
      <c r="A64" s="25"/>
      <c r="B64" s="25"/>
      <c r="C64" s="26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</row>
    <row r="65" spans="1:22">
      <c r="A65" s="25"/>
      <c r="B65" s="25"/>
      <c r="C65" s="26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</row>
    <row r="66" spans="1:22">
      <c r="A66" s="25"/>
      <c r="B66" s="25"/>
      <c r="C66" s="26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</row>
    <row r="67" spans="1:22">
      <c r="A67" s="25"/>
      <c r="B67" s="25"/>
      <c r="C67" s="26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</row>
    <row r="68" spans="1:22">
      <c r="A68" s="25"/>
      <c r="B68" s="25"/>
      <c r="C68" s="26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</row>
    <row r="69" spans="1:22">
      <c r="A69" s="25"/>
      <c r="B69" s="25"/>
      <c r="C69" s="26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</row>
    <row r="70" spans="1:22">
      <c r="A70" s="25"/>
      <c r="B70" s="25"/>
      <c r="C70" s="26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</row>
    <row r="71" spans="1:22">
      <c r="A71" s="25"/>
      <c r="B71" s="25"/>
      <c r="C71" s="26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</row>
    <row r="72" spans="1:22">
      <c r="A72" s="25"/>
      <c r="B72" s="25"/>
      <c r="C72" s="26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</row>
    <row r="73" spans="1:22">
      <c r="A73" s="25"/>
      <c r="B73" s="25"/>
      <c r="C73" s="26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</row>
    <row r="74" spans="1:22">
      <c r="A74" s="25"/>
      <c r="B74" s="25"/>
      <c r="C74" s="26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</row>
    <row r="75" spans="1:22">
      <c r="A75" s="25"/>
      <c r="B75" s="25"/>
      <c r="C75" s="26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</row>
    <row r="76" spans="1:22">
      <c r="A76" s="25"/>
      <c r="B76" s="25"/>
      <c r="C76" s="26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</row>
    <row r="77" spans="1:22">
      <c r="A77" s="25"/>
      <c r="B77" s="25"/>
      <c r="C77" s="26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</row>
    <row r="78" spans="1:22">
      <c r="A78" s="25"/>
      <c r="B78" s="25"/>
      <c r="C78" s="26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</row>
    <row r="79" spans="1:22">
      <c r="A79" s="25"/>
      <c r="B79" s="25"/>
      <c r="C79" s="26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</row>
    <row r="80" spans="1:22">
      <c r="A80" s="25"/>
      <c r="B80" s="25"/>
      <c r="C80" s="26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</row>
    <row r="81" spans="1:22">
      <c r="A81" s="25"/>
      <c r="B81" s="25"/>
      <c r="C81" s="26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</row>
    <row r="82" spans="1:22">
      <c r="A82" s="25"/>
      <c r="B82" s="25"/>
      <c r="C82" s="26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</row>
    <row r="83" spans="1:22">
      <c r="A83" s="25"/>
      <c r="B83" s="25"/>
      <c r="C83" s="26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</row>
    <row r="84" spans="1:22">
      <c r="A84" s="25"/>
      <c r="B84" s="25"/>
      <c r="C84" s="26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</row>
    <row r="85" spans="1:22">
      <c r="A85" s="25"/>
      <c r="B85" s="25"/>
      <c r="C85" s="26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</row>
    <row r="86" spans="1:22">
      <c r="A86" s="25"/>
      <c r="B86" s="25"/>
      <c r="C86" s="26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</row>
    <row r="87" spans="1:22">
      <c r="A87" s="25"/>
      <c r="B87" s="25"/>
      <c r="C87" s="26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</row>
    <row r="88" spans="1:22">
      <c r="A88" s="25"/>
      <c r="B88" s="25"/>
      <c r="C88" s="26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</row>
    <row r="89" spans="1:22">
      <c r="A89" s="25"/>
      <c r="B89" s="25"/>
      <c r="C89" s="26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</row>
    <row r="90" spans="1:22">
      <c r="A90" s="25"/>
      <c r="B90" s="25"/>
      <c r="C90" s="26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</row>
    <row r="91" spans="1:22">
      <c r="A91" s="25"/>
      <c r="B91" s="25"/>
      <c r="C91" s="26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</row>
    <row r="92" spans="1:22">
      <c r="A92" s="25"/>
      <c r="B92" s="25"/>
      <c r="C92" s="26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</row>
    <row r="93" spans="1:22">
      <c r="A93" s="25"/>
      <c r="B93" s="25"/>
      <c r="C93" s="26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</row>
    <row r="94" spans="1:22">
      <c r="A94" s="25"/>
      <c r="B94" s="25"/>
      <c r="C94" s="26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</row>
    <row r="95" spans="1:22">
      <c r="A95" s="25"/>
      <c r="B95" s="25"/>
      <c r="C95" s="26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</row>
    <row r="96" spans="1:22">
      <c r="A96" s="25"/>
      <c r="B96" s="25"/>
      <c r="C96" s="26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</row>
    <row r="97" spans="1:22">
      <c r="A97" s="25"/>
      <c r="B97" s="25"/>
      <c r="C97" s="26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</row>
    <row r="98" spans="1:22">
      <c r="A98" s="25"/>
      <c r="B98" s="25"/>
      <c r="C98" s="26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</row>
    <row r="99" spans="1:22">
      <c r="A99" s="110"/>
      <c r="B99" s="110"/>
      <c r="C99" s="111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</row>
  </sheetData>
  <autoFilter ref="A37:K45">
    <extLst/>
  </autoFilter>
  <mergeCells count="72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27:E27"/>
    <mergeCell ref="A30:E30"/>
    <mergeCell ref="A31:E31"/>
    <mergeCell ref="A32:E32"/>
    <mergeCell ref="A33:E33"/>
    <mergeCell ref="A34:E34"/>
    <mergeCell ref="A36:K36"/>
    <mergeCell ref="A37:E37"/>
    <mergeCell ref="A38:E38"/>
    <mergeCell ref="A39:E39"/>
    <mergeCell ref="A40:E40"/>
    <mergeCell ref="A41:E41"/>
    <mergeCell ref="A42:E42"/>
    <mergeCell ref="A43:E43"/>
    <mergeCell ref="A44:E44"/>
    <mergeCell ref="A45:H45"/>
    <mergeCell ref="A47:O47"/>
    <mergeCell ref="A51:K51"/>
    <mergeCell ref="A52:K52"/>
    <mergeCell ref="A54:H54"/>
    <mergeCell ref="A55:C55"/>
    <mergeCell ref="A56:M56"/>
    <mergeCell ref="A57:B57"/>
    <mergeCell ref="D57:F57"/>
    <mergeCell ref="J57:K57"/>
    <mergeCell ref="A58:B58"/>
    <mergeCell ref="D58:F58"/>
    <mergeCell ref="J58:K58"/>
    <mergeCell ref="A59:B59"/>
    <mergeCell ref="D59:F59"/>
    <mergeCell ref="J59:K59"/>
    <mergeCell ref="A60:B60"/>
    <mergeCell ref="D60:F60"/>
    <mergeCell ref="J60:K60"/>
    <mergeCell ref="A61:B61"/>
    <mergeCell ref="D61:F61"/>
    <mergeCell ref="J61:K61"/>
    <mergeCell ref="A62:B62"/>
    <mergeCell ref="D62:F62"/>
    <mergeCell ref="J62:K62"/>
    <mergeCell ref="A63:K63"/>
    <mergeCell ref="A19:A21"/>
    <mergeCell ref="A22:A24"/>
    <mergeCell ref="B20:B21"/>
    <mergeCell ref="C20:C21"/>
    <mergeCell ref="V20:V21"/>
    <mergeCell ref="A28:E29"/>
    <mergeCell ref="L48:O49"/>
    <mergeCell ref="A48:K50"/>
  </mergeCells>
  <pageMargins left="0.511805555555556" right="0.511805555555556" top="0.634722222222222" bottom="0.551388888888889" header="0.511811023622047" footer="0.315277777777778"/>
  <pageSetup paperSize="9" orientation="landscape" horizontalDpi="300" verticalDpi="300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POLICLINICA QUIRINOPOLIS-IPGSE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larissapimenta</cp:lastModifiedBy>
  <cp:revision>67</cp:revision>
  <dcterms:created xsi:type="dcterms:W3CDTF">2025-01-22T12:14:00Z</dcterms:created>
  <dcterms:modified xsi:type="dcterms:W3CDTF">2026-03-12T18:15:50Z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3C71AE6360114735B032E191DA77466A_13</vt:lpwstr>
  </property>
  <property fmtid="{D5CDD505-2E9C-101B-9397-08002B2CF9AE}" pid="3" name="KSOProductBuildVer">
    <vt:lpwstr>1046-12.2.0.13306</vt:lpwstr>
  </property>
</Properties>
</file>