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POTFÓLIO 2025\PORTFOLIO AGOSTO 2025\"/>
    </mc:Choice>
  </mc:AlternateContent>
  <xr:revisionPtr revIDLastSave="0" documentId="13_ncr:1_{73A74E56-E832-4A00-A097-5DDA9AFBD139}" xr6:coauthVersionLast="36" xr6:coauthVersionMax="36" xr10:uidLastSave="{00000000-0000-0000-0000-000000000000}"/>
  <bookViews>
    <workbookView xWindow="0" yWindow="0" windowWidth="20490" windowHeight="7005" xr2:uid="{00000000-000D-0000-FFFF-FFFF00000000}"/>
  </bookViews>
  <sheets>
    <sheet name="Produção 2025" sheetId="2" r:id="rId1"/>
    <sheet name="Desempenho 2025" sheetId="3" r:id="rId2"/>
    <sheet name="Efetividade 2025" sheetId="4" r:id="rId3"/>
  </sheets>
  <calcPr calcId="179021"/>
</workbook>
</file>

<file path=xl/calcChain.xml><?xml version="1.0" encoding="utf-8"?>
<calcChain xmlns="http://schemas.openxmlformats.org/spreadsheetml/2006/main">
  <c r="D6" i="3" l="1"/>
  <c r="D9" i="3"/>
  <c r="B67" i="4" l="1"/>
  <c r="C54" i="4"/>
  <c r="B42" i="4"/>
  <c r="B56" i="4" s="1"/>
  <c r="C40" i="4"/>
  <c r="B40" i="4"/>
  <c r="A23" i="3"/>
  <c r="A68" i="4" s="1"/>
  <c r="D20" i="3"/>
  <c r="D17" i="3"/>
  <c r="D14" i="3"/>
  <c r="D11" i="3"/>
  <c r="D8" i="3"/>
  <c r="D5" i="3"/>
  <c r="C147" i="2"/>
  <c r="B147" i="2"/>
  <c r="C143" i="2"/>
  <c r="B143" i="2"/>
  <c r="C139" i="2"/>
  <c r="B139" i="2"/>
  <c r="C133" i="2"/>
  <c r="B133" i="2"/>
  <c r="C129" i="2"/>
  <c r="C119" i="2"/>
  <c r="B119" i="2"/>
  <c r="C92" i="2"/>
  <c r="B92" i="2"/>
  <c r="C57" i="2"/>
  <c r="C47" i="2"/>
  <c r="C44" i="2"/>
  <c r="C48" i="2" s="1"/>
  <c r="C58" i="2" s="1"/>
  <c r="C61" i="2" s="1"/>
  <c r="C64" i="2" s="1"/>
  <c r="C43" i="2"/>
  <c r="C7" i="2" s="1"/>
  <c r="C35" i="2"/>
  <c r="C32" i="2"/>
  <c r="C9" i="2"/>
  <c r="C8" i="2"/>
  <c r="C6" i="2" l="1"/>
  <c r="C120" i="2"/>
  <c r="C123" i="2" s="1"/>
  <c r="C130" i="2" s="1"/>
  <c r="C134" i="2" s="1"/>
  <c r="C140" i="2" s="1"/>
  <c r="C144" i="2" s="1"/>
</calcChain>
</file>

<file path=xl/sharedStrings.xml><?xml version="1.0" encoding="utf-8"?>
<sst xmlns="http://schemas.openxmlformats.org/spreadsheetml/2006/main" count="282" uniqueCount="177">
  <si>
    <t xml:space="preserve">Policlínica Estadual da Região Sudeste – Unidade Quirinópolis  - IPGSE </t>
  </si>
  <si>
    <t>Produção Assistencial 2025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</si>
  <si>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</si>
  <si>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</si>
  <si>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</si>
  <si>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</si>
  <si>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</si>
  <si>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</si>
  <si>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</si>
  <si>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</si>
  <si>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</si>
  <si>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</si>
  <si>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</si>
  <si>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</si>
  <si>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</si>
  <si>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</si>
  <si>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</si>
  <si>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</si>
  <si>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</si>
  <si>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</si>
  <si>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</si>
  <si>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</si>
  <si>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</si>
  <si>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</si>
  <si>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</si>
  <si>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</si>
  <si>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</si>
  <si>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</si>
  <si>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</si>
  <si>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</si>
  <si>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</si>
  <si>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</si>
  <si>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</si>
  <si>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</si>
  <si>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</si>
  <si>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</si>
  <si>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</si>
  <si>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</si>
  <si>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</si>
  <si>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</si>
  <si>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</si>
  <si>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</si>
  <si>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</si>
  <si>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</si>
  <si>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</si>
  <si>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</si>
  <si>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</si>
  <si>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</si>
  <si>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</si>
  <si>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</si>
  <si>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</si>
  <si>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</si>
  <si>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</si>
  <si>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</si>
  <si>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</si>
  <si>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</si>
  <si>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</si>
  <si>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</si>
  <si>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</si>
  <si>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</si>
  <si>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</si>
  <si>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</si>
  <si>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</si>
  <si>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</si>
  <si>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Total de processos cadastrados</t>
  </si>
  <si>
    <t>Procedimentos cirúrgicos ambulatoriais</t>
  </si>
  <si>
    <t>Cirurgia Menor Ambulatorial (cma)</t>
  </si>
  <si>
    <t>SADT EXTERNO - Ofertado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</si>
  <si>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</si>
  <si>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</si>
  <si>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</si>
  <si>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</si>
  <si>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</si>
  <si>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</si>
  <si>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</si>
  <si>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</si>
  <si>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</si>
  <si>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</si>
  <si>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</si>
  <si>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</si>
  <si>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</si>
  <si>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</si>
  <si>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</si>
  <si>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</si>
  <si>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</si>
  <si>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</si>
  <si>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</si>
  <si>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</si>
  <si>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</si>
  <si>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</si>
  <si>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</si>
  <si>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</si>
  <si>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</si>
  <si>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EXTERNO - Realizado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</si>
  <si>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</si>
  <si>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</si>
  <si>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</si>
  <si>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</si>
  <si>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</si>
  <si>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</si>
  <si>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</si>
  <si>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</si>
  <si>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</si>
  <si>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</si>
  <si>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</si>
  <si>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</si>
  <si>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</si>
  <si>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</si>
  <si>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</si>
  <si>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</si>
  <si>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</si>
  <si>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</si>
  <si>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</si>
  <si>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</si>
  <si>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</si>
  <si>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Treinamento diálise peritoneal</t>
  </si>
  <si>
    <t>Transporte para TRS</t>
  </si>
  <si>
    <t>VAN 1</t>
  </si>
  <si>
    <t>VAN 2</t>
  </si>
  <si>
    <t>Aprovado pela Diretoria Administrativa :</t>
  </si>
  <si>
    <t>Ricardo Martins Sousa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</si>
  <si>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</si>
  <si>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</si>
  <si>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</si>
  <si>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</si>
  <si>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</si>
  <si>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</si>
  <si>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</si>
  <si>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</si>
  <si>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</si>
  <si>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</si>
  <si>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</si>
  <si>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</si>
  <si>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</si>
  <si>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</si>
  <si>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</si>
  <si>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</si>
  <si>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</si>
  <si>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</si>
  <si>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</si>
  <si>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</si>
  <si>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</si>
  <si>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</si>
  <si>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</si>
  <si>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</si>
  <si>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</si>
  <si>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</si>
  <si>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</si>
  <si>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</si>
  <si>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</si>
  <si>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</si>
  <si>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</si>
  <si>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</si>
  <si>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</si>
  <si>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</si>
  <si>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</si>
  <si>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</si>
  <si>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</si>
  <si>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Punção aspirativa por agulha fina (PAAF): tireóide e mama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</si>
  <si>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</si>
  <si>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</si>
  <si>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</si>
  <si>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</si>
  <si>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</si>
  <si>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</si>
  <si>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</si>
  <si>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</si>
  <si>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</si>
  <si>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</si>
  <si>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</si>
  <si>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</si>
  <si>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AGOSTO</t>
  </si>
  <si>
    <t>Realizados AGOSTO</t>
  </si>
  <si>
    <t>Ofertados AGOSTO</t>
  </si>
  <si>
    <t>INDICADORES E METAS DE DESEMPENHO AGOSTO 2025</t>
  </si>
  <si>
    <t>Indicadores de Efetividade AGOSTO 2025</t>
  </si>
  <si>
    <t>Fonte: MV | SoulMV - POLICLÍNICA DE QUIRINOPOLIS DE 01/08/2025 - 31/08/2025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</si>
</sst>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20">
    <font>
      <sz val="11"/>
      <color rgb="FF000000"/>
      <name val="Calibri"/>
      <charset val="134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</cellStyleXfs>
  <cellXfs count="25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9" fontId="3" fillId="3" borderId="28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right" vertical="center" wrapText="1"/>
    </xf>
    <xf numFmtId="9" fontId="3" fillId="6" borderId="34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6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right"/>
    </xf>
    <xf numFmtId="165" fontId="3" fillId="3" borderId="34" xfId="0" applyNumberFormat="1" applyFont="1" applyFill="1" applyBorder="1" applyAlignment="1">
      <alignment horizontal="left"/>
    </xf>
    <xf numFmtId="166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166" fontId="1" fillId="0" borderId="15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left"/>
    </xf>
    <xf numFmtId="0" fontId="3" fillId="3" borderId="50" xfId="0" applyFont="1" applyFill="1" applyBorder="1" applyAlignment="1">
      <alignment horizontal="center" vertical="center" wrapText="1"/>
    </xf>
    <xf numFmtId="3" fontId="3" fillId="6" borderId="53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3" fillId="10" borderId="59" xfId="0" applyNumberFormat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3" fontId="6" fillId="0" borderId="43" xfId="0" applyNumberFormat="1" applyFont="1" applyBorder="1" applyAlignment="1">
      <alignment horizontal="center" vertical="center" wrapText="1"/>
    </xf>
    <xf numFmtId="0" fontId="1" fillId="12" borderId="6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12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70" xfId="0" applyFont="1" applyBorder="1" applyAlignment="1"/>
    <xf numFmtId="0" fontId="0" fillId="0" borderId="68" xfId="0" applyFont="1" applyBorder="1" applyAlignment="1"/>
    <xf numFmtId="0" fontId="6" fillId="0" borderId="3" xfId="0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0" fontId="0" fillId="0" borderId="73" xfId="0" applyFont="1" applyBorder="1" applyAlignment="1"/>
    <xf numFmtId="0" fontId="0" fillId="0" borderId="74" xfId="0" applyFont="1" applyBorder="1" applyAlignment="1"/>
    <xf numFmtId="0" fontId="3" fillId="6" borderId="3" xfId="0" applyFont="1" applyFill="1" applyBorder="1" applyAlignment="1">
      <alignment horizontal="center" vertical="center" wrapText="1"/>
    </xf>
    <xf numFmtId="3" fontId="3" fillId="6" borderId="75" xfId="0" applyNumberFormat="1" applyFont="1" applyFill="1" applyBorder="1" applyAlignment="1">
      <alignment horizontal="center" vertical="center" wrapText="1"/>
    </xf>
    <xf numFmtId="16" fontId="3" fillId="8" borderId="7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8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3" fontId="3" fillId="6" borderId="8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16" fontId="3" fillId="8" borderId="8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3" fontId="6" fillId="13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3" fillId="6" borderId="94" xfId="0" applyNumberFormat="1" applyFont="1" applyFill="1" applyBorder="1" applyAlignment="1">
      <alignment horizontal="center" vertical="center" wrapText="1"/>
    </xf>
    <xf numFmtId="16" fontId="3" fillId="8" borderId="95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3" fontId="3" fillId="6" borderId="97" xfId="0" applyNumberFormat="1" applyFont="1" applyFill="1" applyBorder="1" applyAlignment="1">
      <alignment horizontal="center" vertical="center" wrapText="1"/>
    </xf>
    <xf numFmtId="16" fontId="3" fillId="8" borderId="98" xfId="0" applyNumberFormat="1" applyFont="1" applyFill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3" fillId="6" borderId="100" xfId="0" applyNumberFormat="1" applyFont="1" applyFill="1" applyBorder="1" applyAlignment="1">
      <alignment horizontal="center" vertical="center" wrapText="1"/>
    </xf>
    <xf numFmtId="16" fontId="3" fillId="8" borderId="101" xfId="0" applyNumberFormat="1" applyFont="1" applyFill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7" borderId="104" xfId="0" applyNumberFormat="1" applyFont="1" applyFill="1" applyBorder="1" applyAlignment="1">
      <alignment horizontal="center" vertical="center"/>
    </xf>
    <xf numFmtId="9" fontId="19" fillId="0" borderId="8" xfId="0" applyNumberFormat="1" applyFont="1" applyBorder="1" applyAlignment="1">
      <alignment horizontal="center" vertical="center"/>
    </xf>
    <xf numFmtId="9" fontId="19" fillId="0" borderId="11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3" fontId="3" fillId="6" borderId="49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6" borderId="58" xfId="0" applyNumberFormat="1" applyFont="1" applyFill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3" fontId="6" fillId="0" borderId="63" xfId="0" applyNumberFormat="1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3" fillId="6" borderId="78" xfId="0" applyNumberFormat="1" applyFont="1" applyFill="1" applyBorder="1" applyAlignment="1">
      <alignment horizontal="center" vertical="center" wrapText="1"/>
    </xf>
    <xf numFmtId="3" fontId="6" fillId="0" borderId="57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 wrapText="1"/>
    </xf>
    <xf numFmtId="3" fontId="4" fillId="7" borderId="103" xfId="0" applyNumberFormat="1" applyFont="1" applyFill="1" applyBorder="1" applyAlignment="1">
      <alignment horizontal="center" vertical="center" wrapText="1"/>
    </xf>
    <xf numFmtId="3" fontId="3" fillId="10" borderId="79" xfId="0" applyNumberFormat="1" applyFont="1" applyFill="1" applyBorder="1" applyAlignment="1">
      <alignment horizontal="center" vertical="center" wrapText="1"/>
    </xf>
    <xf numFmtId="3" fontId="3" fillId="10" borderId="81" xfId="0" applyNumberFormat="1" applyFont="1" applyFill="1" applyBorder="1" applyAlignment="1">
      <alignment horizontal="center" vertical="center" wrapText="1"/>
    </xf>
    <xf numFmtId="16" fontId="3" fillId="10" borderId="92" xfId="0" applyNumberFormat="1" applyFont="1" applyFill="1" applyBorder="1" applyAlignment="1">
      <alignment horizontal="center" vertical="center" wrapText="1"/>
    </xf>
    <xf numFmtId="0" fontId="3" fillId="10" borderId="81" xfId="0" applyFont="1" applyFill="1" applyBorder="1" applyAlignment="1">
      <alignment horizontal="center" vertical="center" wrapText="1"/>
    </xf>
    <xf numFmtId="3" fontId="3" fillId="6" borderId="91" xfId="0" applyNumberFormat="1" applyFont="1" applyFill="1" applyBorder="1" applyAlignment="1">
      <alignment horizontal="center" vertical="center" wrapText="1"/>
    </xf>
    <xf numFmtId="3" fontId="3" fillId="6" borderId="80" xfId="0" applyNumberFormat="1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895350</xdr:colOff>
      <xdr:row>0</xdr:row>
      <xdr:rowOff>85725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85725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9"/>
  <sheetViews>
    <sheetView tabSelected="1" workbookViewId="0">
      <selection activeCell="A153" sqref="A1:C153"/>
    </sheetView>
  </sheetViews>
  <sheetFormatPr defaultColWidth="14.42578125" defaultRowHeight="15" customHeight="1"/>
  <cols>
    <col min="1" max="1" width="32.5703125" customWidth="1"/>
    <col min="2" max="2" width="15.5703125" customWidth="1"/>
    <col min="3" max="3" width="23" customWidth="1"/>
  </cols>
  <sheetData>
    <row r="1" spans="1:6" ht="73.5" customHeight="1">
      <c r="A1" s="184"/>
      <c r="B1" s="185"/>
      <c r="C1" s="186"/>
    </row>
    <row r="2" spans="1:6" ht="33.75" customHeight="1">
      <c r="A2" s="187" t="s">
        <v>0</v>
      </c>
      <c r="B2" s="188"/>
      <c r="C2" s="188"/>
    </row>
    <row r="3" spans="1:6" ht="19.5" customHeight="1">
      <c r="A3" s="189" t="s">
        <v>1</v>
      </c>
      <c r="B3" s="190"/>
      <c r="C3" s="190"/>
    </row>
    <row r="4" spans="1:6" ht="19.5" customHeight="1">
      <c r="A4" s="193" t="s">
        <v>2</v>
      </c>
      <c r="B4" s="199" t="s">
        <v>3</v>
      </c>
      <c r="C4" s="85" t="s">
        <v>171</v>
      </c>
    </row>
    <row r="5" spans="1:6" ht="16.5" customHeight="1">
      <c r="A5" s="194"/>
      <c r="B5" s="200"/>
      <c r="C5" s="86" t="s">
        <v>4</v>
      </c>
      <c r="D5" s="87"/>
    </row>
    <row r="6" spans="1:6" ht="24.75" customHeight="1">
      <c r="A6" s="88" t="s">
        <v>5</v>
      </c>
      <c r="B6" s="89">
        <v>2800</v>
      </c>
      <c r="C6" s="89">
        <f>C32</f>
        <v>3077</v>
      </c>
    </row>
    <row r="7" spans="1:6" ht="22.5" customHeight="1">
      <c r="A7" s="1" t="s">
        <v>6</v>
      </c>
      <c r="B7" s="90">
        <v>4200</v>
      </c>
      <c r="C7" s="91">
        <f>C43</f>
        <v>3976</v>
      </c>
    </row>
    <row r="8" spans="1:6" ht="22.5" customHeight="1">
      <c r="A8" s="195" t="s">
        <v>7</v>
      </c>
      <c r="B8" s="201" t="s">
        <v>8</v>
      </c>
      <c r="C8" s="92" t="str">
        <f>C4</f>
        <v>AGOSTO</v>
      </c>
    </row>
    <row r="9" spans="1:6" ht="18.75" customHeight="1">
      <c r="A9" s="196"/>
      <c r="B9" s="200"/>
      <c r="C9" s="93" t="str">
        <f>C5</f>
        <v>Realizados</v>
      </c>
      <c r="D9" s="94"/>
      <c r="E9" s="94"/>
      <c r="F9" s="94"/>
    </row>
    <row r="10" spans="1:6" ht="21" customHeight="1">
      <c r="A10" s="1" t="s">
        <v>9</v>
      </c>
      <c r="B10" s="202">
        <v>2800</v>
      </c>
      <c r="C10" s="95">
        <v>60</v>
      </c>
      <c r="D10" s="96"/>
      <c r="E10" s="97"/>
      <c r="F10" s="60"/>
    </row>
    <row r="11" spans="1:6" ht="21" customHeight="1">
      <c r="A11" s="98" t="s">
        <v>10</v>
      </c>
      <c r="B11" s="203"/>
      <c r="C11" s="95">
        <v>336</v>
      </c>
      <c r="D11" s="99"/>
      <c r="E11" s="100"/>
      <c r="F11" s="60"/>
    </row>
    <row r="12" spans="1:6" ht="21" customHeight="1">
      <c r="A12" s="101" t="s">
        <v>11</v>
      </c>
      <c r="B12" s="203"/>
      <c r="C12" s="95">
        <v>42</v>
      </c>
      <c r="D12" s="96"/>
      <c r="E12" s="97"/>
      <c r="F12" s="60"/>
    </row>
    <row r="13" spans="1:6" ht="21" customHeight="1">
      <c r="A13" s="1" t="s">
        <v>12</v>
      </c>
      <c r="B13" s="203"/>
      <c r="C13" s="95">
        <v>331</v>
      </c>
      <c r="D13" s="96"/>
      <c r="E13" s="102"/>
      <c r="F13" s="60"/>
    </row>
    <row r="14" spans="1:6" ht="21" customHeight="1">
      <c r="A14" s="1" t="s">
        <v>13</v>
      </c>
      <c r="B14" s="203"/>
      <c r="C14" s="95">
        <v>126</v>
      </c>
      <c r="D14" s="103"/>
      <c r="E14" s="104"/>
      <c r="F14" s="60"/>
    </row>
    <row r="15" spans="1:6" ht="21" customHeight="1">
      <c r="A15" s="1" t="s">
        <v>14</v>
      </c>
      <c r="B15" s="203"/>
      <c r="C15" s="95">
        <v>170</v>
      </c>
      <c r="D15" s="103"/>
      <c r="E15" s="104"/>
      <c r="F15" s="60"/>
    </row>
    <row r="16" spans="1:6" ht="21" customHeight="1">
      <c r="A16" s="1" t="s">
        <v>15</v>
      </c>
      <c r="B16" s="203"/>
      <c r="C16" s="95">
        <v>119</v>
      </c>
      <c r="D16" s="103"/>
      <c r="E16" s="104"/>
      <c r="F16" s="60"/>
    </row>
    <row r="17" spans="1:6" ht="21" customHeight="1">
      <c r="A17" s="1" t="s">
        <v>16</v>
      </c>
      <c r="B17" s="203"/>
      <c r="C17" s="95">
        <v>164</v>
      </c>
      <c r="D17" s="103"/>
      <c r="E17" s="104"/>
      <c r="F17" s="60"/>
    </row>
    <row r="18" spans="1:6" ht="21" customHeight="1">
      <c r="A18" s="1" t="s">
        <v>17</v>
      </c>
      <c r="B18" s="203"/>
      <c r="C18" s="95">
        <v>29</v>
      </c>
      <c r="D18" s="105"/>
      <c r="E18" s="104"/>
      <c r="F18" s="60"/>
    </row>
    <row r="19" spans="1:6" ht="21" customHeight="1">
      <c r="A19" s="1" t="s">
        <v>18</v>
      </c>
      <c r="B19" s="203"/>
      <c r="C19" s="95">
        <v>6</v>
      </c>
      <c r="D19" s="103"/>
      <c r="E19" s="104"/>
      <c r="F19" s="60"/>
    </row>
    <row r="20" spans="1:6" ht="21" customHeight="1">
      <c r="A20" s="1" t="s">
        <v>19</v>
      </c>
      <c r="B20" s="203"/>
      <c r="C20" s="95">
        <v>43</v>
      </c>
      <c r="D20" s="105"/>
      <c r="E20" s="104"/>
      <c r="F20" s="60"/>
    </row>
    <row r="21" spans="1:6" ht="21" customHeight="1">
      <c r="A21" s="1" t="s">
        <v>20</v>
      </c>
      <c r="B21" s="203"/>
      <c r="C21" s="106">
        <v>95</v>
      </c>
      <c r="D21" s="103"/>
      <c r="E21" s="104"/>
      <c r="F21" s="60"/>
    </row>
    <row r="22" spans="1:6" ht="21" customHeight="1">
      <c r="A22" s="1" t="s">
        <v>21</v>
      </c>
      <c r="B22" s="203"/>
      <c r="C22" s="95">
        <v>182</v>
      </c>
      <c r="D22" s="105"/>
      <c r="E22" s="104"/>
      <c r="F22" s="60"/>
    </row>
    <row r="23" spans="1:6" ht="30" customHeight="1">
      <c r="A23" s="1" t="s">
        <v>22</v>
      </c>
      <c r="B23" s="203"/>
      <c r="C23" s="95">
        <v>17</v>
      </c>
      <c r="D23" s="103"/>
      <c r="E23" s="104"/>
      <c r="F23" s="60"/>
    </row>
    <row r="24" spans="1:6" ht="21" customHeight="1">
      <c r="A24" s="1" t="s">
        <v>23</v>
      </c>
      <c r="B24" s="203"/>
      <c r="C24" s="95">
        <v>556</v>
      </c>
      <c r="D24" s="96"/>
      <c r="E24" s="104"/>
      <c r="F24" s="60"/>
    </row>
    <row r="25" spans="1:6" ht="21" customHeight="1">
      <c r="A25" s="1" t="s">
        <v>24</v>
      </c>
      <c r="B25" s="203"/>
      <c r="C25" s="95">
        <v>329</v>
      </c>
      <c r="D25" s="103"/>
      <c r="E25" s="104"/>
      <c r="F25" s="60"/>
    </row>
    <row r="26" spans="1:6" ht="21" customHeight="1">
      <c r="A26" s="1" t="s">
        <v>25</v>
      </c>
      <c r="B26" s="203"/>
      <c r="C26" s="95">
        <v>80</v>
      </c>
      <c r="D26" s="103"/>
      <c r="E26" s="104"/>
      <c r="F26" s="60"/>
    </row>
    <row r="27" spans="1:6" ht="21" customHeight="1">
      <c r="A27" s="1" t="s">
        <v>26</v>
      </c>
      <c r="B27" s="203"/>
      <c r="C27" s="95">
        <v>29</v>
      </c>
      <c r="D27" s="107"/>
      <c r="E27" s="104"/>
      <c r="F27" s="60"/>
    </row>
    <row r="28" spans="1:6" ht="21" customHeight="1">
      <c r="A28" s="1" t="s">
        <v>27</v>
      </c>
      <c r="B28" s="203"/>
      <c r="C28" s="95">
        <v>33</v>
      </c>
      <c r="D28" s="107"/>
      <c r="E28" s="104"/>
      <c r="F28" s="60"/>
    </row>
    <row r="29" spans="1:6" ht="21" customHeight="1">
      <c r="A29" s="1" t="s">
        <v>28</v>
      </c>
      <c r="B29" s="203"/>
      <c r="C29" s="95">
        <v>64</v>
      </c>
      <c r="D29" s="107"/>
      <c r="E29" s="108"/>
      <c r="F29" s="60"/>
    </row>
    <row r="30" spans="1:6" ht="21" customHeight="1">
      <c r="A30" s="1" t="s">
        <v>29</v>
      </c>
      <c r="B30" s="203"/>
      <c r="C30" s="95">
        <v>143</v>
      </c>
      <c r="D30" s="107"/>
      <c r="E30" s="104"/>
      <c r="F30" s="60"/>
    </row>
    <row r="31" spans="1:6" ht="21" customHeight="1">
      <c r="A31" s="1" t="s">
        <v>30</v>
      </c>
      <c r="B31" s="203"/>
      <c r="C31" s="95">
        <v>123</v>
      </c>
      <c r="D31" s="109"/>
      <c r="E31" s="110"/>
      <c r="F31" s="94"/>
    </row>
    <row r="32" spans="1:6" ht="21" customHeight="1">
      <c r="A32" s="111" t="s">
        <v>31</v>
      </c>
      <c r="B32" s="204"/>
      <c r="C32" s="112">
        <f>SUM(C10:C31)</f>
        <v>3077</v>
      </c>
      <c r="D32" s="113"/>
      <c r="E32" s="114"/>
    </row>
    <row r="33" spans="1:8" ht="27.75" customHeight="1">
      <c r="A33" s="115" t="s">
        <v>32</v>
      </c>
      <c r="B33" s="116" t="s">
        <v>8</v>
      </c>
      <c r="C33" s="117" t="s">
        <v>172</v>
      </c>
    </row>
    <row r="34" spans="1:8" ht="21" customHeight="1">
      <c r="A34" s="118" t="s">
        <v>33</v>
      </c>
      <c r="B34" s="119">
        <v>88</v>
      </c>
      <c r="C34" s="120">
        <v>44</v>
      </c>
    </row>
    <row r="35" spans="1:8" ht="21" customHeight="1">
      <c r="A35" s="197" t="s">
        <v>34</v>
      </c>
      <c r="B35" s="205" t="s">
        <v>8</v>
      </c>
      <c r="C35" s="211" t="str">
        <f>C33</f>
        <v>Realizados AGOSTO</v>
      </c>
    </row>
    <row r="36" spans="1:8" ht="21.75" customHeight="1">
      <c r="A36" s="198"/>
      <c r="B36" s="200"/>
      <c r="C36" s="212"/>
    </row>
    <row r="37" spans="1:8" ht="22.5" customHeight="1">
      <c r="A37" s="121" t="s">
        <v>35</v>
      </c>
      <c r="B37" s="206">
        <v>4200</v>
      </c>
      <c r="C37" s="112">
        <v>1374</v>
      </c>
    </row>
    <row r="38" spans="1:8" ht="22.5" customHeight="1">
      <c r="A38" s="121" t="s">
        <v>36</v>
      </c>
      <c r="B38" s="207"/>
      <c r="C38" s="112">
        <v>522</v>
      </c>
      <c r="D38" s="122"/>
      <c r="E38" s="122"/>
      <c r="F38" s="191" t="s">
        <v>37</v>
      </c>
      <c r="G38" s="192"/>
      <c r="H38" s="192"/>
    </row>
    <row r="39" spans="1:8" ht="22.5" customHeight="1">
      <c r="A39" s="121" t="s">
        <v>38</v>
      </c>
      <c r="B39" s="207"/>
      <c r="C39" s="112">
        <v>842</v>
      </c>
    </row>
    <row r="40" spans="1:8" ht="22.5" customHeight="1">
      <c r="A40" s="121" t="s">
        <v>39</v>
      </c>
      <c r="B40" s="207"/>
      <c r="C40" s="112">
        <v>13</v>
      </c>
    </row>
    <row r="41" spans="1:8" ht="22.5" customHeight="1">
      <c r="A41" s="123" t="s">
        <v>40</v>
      </c>
      <c r="B41" s="207"/>
      <c r="C41" s="112">
        <v>607</v>
      </c>
    </row>
    <row r="42" spans="1:8" ht="21.75" customHeight="1">
      <c r="A42" s="124" t="s">
        <v>41</v>
      </c>
      <c r="B42" s="207"/>
      <c r="C42" s="112">
        <v>618</v>
      </c>
    </row>
    <row r="43" spans="1:8" ht="21.75" customHeight="1">
      <c r="A43" s="125" t="s">
        <v>31</v>
      </c>
      <c r="B43" s="208"/>
      <c r="C43" s="112">
        <f>SUM(C37:C42)</f>
        <v>3976</v>
      </c>
    </row>
    <row r="44" spans="1:8" ht="33.75" customHeight="1">
      <c r="A44" s="126" t="s">
        <v>42</v>
      </c>
      <c r="B44" s="127" t="s">
        <v>8</v>
      </c>
      <c r="C44" s="117" t="str">
        <f>C35</f>
        <v>Realizados AGOSTO</v>
      </c>
    </row>
    <row r="45" spans="1:8" ht="22.5" customHeight="1">
      <c r="A45" s="128" t="s">
        <v>43</v>
      </c>
      <c r="B45" s="217" t="s">
        <v>44</v>
      </c>
      <c r="C45" s="129">
        <v>3001</v>
      </c>
    </row>
    <row r="46" spans="1:8" ht="22.5" customHeight="1">
      <c r="A46" s="128" t="s">
        <v>45</v>
      </c>
      <c r="B46" s="218"/>
      <c r="C46" s="129">
        <v>381</v>
      </c>
    </row>
    <row r="47" spans="1:8" ht="22.5" customHeight="1">
      <c r="A47" s="128" t="s">
        <v>31</v>
      </c>
      <c r="B47" s="218"/>
      <c r="C47" s="130">
        <f>SUM(C45:C46)</f>
        <v>3382</v>
      </c>
    </row>
    <row r="48" spans="1:8" ht="31.5" customHeight="1">
      <c r="A48" s="131" t="s">
        <v>46</v>
      </c>
      <c r="B48" s="132" t="s">
        <v>8</v>
      </c>
      <c r="C48" s="117" t="str">
        <f>C44</f>
        <v>Realizados AGOSTO</v>
      </c>
    </row>
    <row r="49" spans="1:3" ht="22.5" customHeight="1">
      <c r="A49" s="128" t="s">
        <v>47</v>
      </c>
      <c r="B49" s="219" t="s">
        <v>48</v>
      </c>
      <c r="C49" s="133">
        <v>2</v>
      </c>
    </row>
    <row r="50" spans="1:3" ht="22.5" customHeight="1">
      <c r="A50" s="128" t="s">
        <v>49</v>
      </c>
      <c r="B50" s="220"/>
      <c r="C50" s="133">
        <v>19</v>
      </c>
    </row>
    <row r="51" spans="1:3" ht="22.5" customHeight="1">
      <c r="A51" s="128" t="s">
        <v>50</v>
      </c>
      <c r="B51" s="220"/>
      <c r="C51" s="133">
        <v>105</v>
      </c>
    </row>
    <row r="52" spans="1:3" ht="22.5" customHeight="1">
      <c r="A52" s="128" t="s">
        <v>51</v>
      </c>
      <c r="B52" s="220"/>
      <c r="C52" s="133">
        <v>98</v>
      </c>
    </row>
    <row r="53" spans="1:3" ht="22.5" customHeight="1">
      <c r="A53" s="134" t="s">
        <v>52</v>
      </c>
      <c r="B53" s="220"/>
      <c r="C53" s="133">
        <v>186</v>
      </c>
    </row>
    <row r="54" spans="1:3" ht="22.5" customHeight="1">
      <c r="A54" s="135" t="s">
        <v>53</v>
      </c>
      <c r="B54" s="220"/>
      <c r="C54" s="133">
        <v>30</v>
      </c>
    </row>
    <row r="55" spans="1:3" ht="22.5" customHeight="1">
      <c r="A55" s="135" t="s">
        <v>54</v>
      </c>
      <c r="B55" s="220"/>
      <c r="C55" s="133">
        <v>130</v>
      </c>
    </row>
    <row r="56" spans="1:3" ht="22.5" customHeight="1">
      <c r="A56" s="136" t="s">
        <v>55</v>
      </c>
      <c r="B56" s="220"/>
      <c r="C56" s="133">
        <v>479</v>
      </c>
    </row>
    <row r="57" spans="1:3" ht="22.5" customHeight="1">
      <c r="A57" s="137" t="s">
        <v>31</v>
      </c>
      <c r="B57" s="221"/>
      <c r="C57" s="138">
        <f>SUM(C49:C56)</f>
        <v>1049</v>
      </c>
    </row>
    <row r="58" spans="1:3" ht="34.5" customHeight="1">
      <c r="A58" s="139" t="s">
        <v>56</v>
      </c>
      <c r="B58" s="116" t="s">
        <v>8</v>
      </c>
      <c r="C58" s="140" t="str">
        <f>C48</f>
        <v>Realizados AGOSTO</v>
      </c>
    </row>
    <row r="59" spans="1:3" ht="50.25" customHeight="1">
      <c r="A59" s="141" t="s">
        <v>57</v>
      </c>
      <c r="B59" s="142" t="s">
        <v>58</v>
      </c>
      <c r="C59" s="133">
        <v>520</v>
      </c>
    </row>
    <row r="60" spans="1:3" ht="27" customHeight="1">
      <c r="A60" s="141" t="s">
        <v>59</v>
      </c>
      <c r="B60" s="143" t="s">
        <v>60</v>
      </c>
      <c r="C60" s="133">
        <v>9957</v>
      </c>
    </row>
    <row r="61" spans="1:3" ht="41.25" customHeight="1">
      <c r="A61" s="115" t="s">
        <v>61</v>
      </c>
      <c r="B61" s="144" t="s">
        <v>8</v>
      </c>
      <c r="C61" s="117" t="str">
        <f>C58</f>
        <v>Realizados AGOSTO</v>
      </c>
    </row>
    <row r="62" spans="1:3" ht="45" customHeight="1">
      <c r="A62" s="145" t="s">
        <v>62</v>
      </c>
      <c r="B62" s="143" t="s">
        <v>63</v>
      </c>
      <c r="C62" s="133">
        <v>17365</v>
      </c>
    </row>
    <row r="63" spans="1:3" ht="34.5" customHeight="1">
      <c r="A63" s="59" t="s">
        <v>64</v>
      </c>
      <c r="B63" s="143" t="s">
        <v>60</v>
      </c>
      <c r="C63" s="133">
        <v>15650</v>
      </c>
    </row>
    <row r="64" spans="1:3" ht="45" customHeight="1">
      <c r="A64" s="126" t="s">
        <v>65</v>
      </c>
      <c r="B64" s="116" t="s">
        <v>8</v>
      </c>
      <c r="C64" s="117" t="str">
        <f>C61</f>
        <v>Realizados AGOSTO</v>
      </c>
    </row>
    <row r="65" spans="1:3" ht="33.75" customHeight="1">
      <c r="A65" s="59" t="s">
        <v>66</v>
      </c>
      <c r="B65" s="91" t="s">
        <v>48</v>
      </c>
      <c r="C65" s="146">
        <v>75</v>
      </c>
    </row>
    <row r="66" spans="1:3" ht="18" customHeight="1">
      <c r="A66" s="215" t="s">
        <v>67</v>
      </c>
      <c r="B66" s="222" t="s">
        <v>8</v>
      </c>
      <c r="C66" s="213" t="s">
        <v>173</v>
      </c>
    </row>
    <row r="67" spans="1:3" ht="13.5" customHeight="1">
      <c r="A67" s="216"/>
      <c r="B67" s="200"/>
      <c r="C67" s="214"/>
    </row>
    <row r="68" spans="1:3" ht="22.5" customHeight="1">
      <c r="A68" s="147" t="s">
        <v>68</v>
      </c>
      <c r="B68" s="148">
        <v>5</v>
      </c>
      <c r="C68" s="149">
        <v>10</v>
      </c>
    </row>
    <row r="69" spans="1:3" ht="22.5" customHeight="1">
      <c r="A69" s="121" t="s">
        <v>69</v>
      </c>
      <c r="B69" s="150">
        <v>5</v>
      </c>
      <c r="C69" s="1">
        <v>0</v>
      </c>
    </row>
    <row r="70" spans="1:3" ht="22.5" customHeight="1">
      <c r="A70" s="121" t="s">
        <v>70</v>
      </c>
      <c r="B70" s="150">
        <v>80</v>
      </c>
      <c r="C70" s="1">
        <v>91</v>
      </c>
    </row>
    <row r="71" spans="1:3" ht="22.5" customHeight="1">
      <c r="A71" s="121" t="s">
        <v>71</v>
      </c>
      <c r="B71" s="150">
        <v>20</v>
      </c>
      <c r="C71" s="1">
        <v>14</v>
      </c>
    </row>
    <row r="72" spans="1:3" ht="22.5" customHeight="1">
      <c r="A72" s="121" t="s">
        <v>72</v>
      </c>
      <c r="B72" s="150">
        <v>50</v>
      </c>
      <c r="C72" s="1">
        <v>126</v>
      </c>
    </row>
    <row r="73" spans="1:3" ht="22.5" customHeight="1">
      <c r="A73" s="121" t="s">
        <v>73</v>
      </c>
      <c r="B73" s="150">
        <v>100</v>
      </c>
      <c r="C73" s="1">
        <v>139</v>
      </c>
    </row>
    <row r="74" spans="1:3" ht="22.5" customHeight="1">
      <c r="A74" s="121" t="s">
        <v>74</v>
      </c>
      <c r="B74" s="150">
        <v>80</v>
      </c>
      <c r="C74" s="1">
        <v>20</v>
      </c>
    </row>
    <row r="75" spans="1:3" ht="33.75" customHeight="1">
      <c r="A75" s="121" t="s">
        <v>75</v>
      </c>
      <c r="B75" s="150">
        <v>10</v>
      </c>
      <c r="C75" s="1">
        <v>210</v>
      </c>
    </row>
    <row r="76" spans="1:3" ht="22.5" customHeight="1">
      <c r="A76" s="121" t="s">
        <v>76</v>
      </c>
      <c r="B76" s="150">
        <v>15</v>
      </c>
      <c r="C76" s="1">
        <v>15</v>
      </c>
    </row>
    <row r="77" spans="1:3" ht="22.5" customHeight="1">
      <c r="A77" s="121" t="s">
        <v>77</v>
      </c>
      <c r="B77" s="150">
        <v>40</v>
      </c>
      <c r="C77" s="1">
        <v>0</v>
      </c>
    </row>
    <row r="78" spans="1:3" ht="22.5" customHeight="1">
      <c r="A78" s="121" t="s">
        <v>78</v>
      </c>
      <c r="B78" s="150">
        <v>140</v>
      </c>
      <c r="C78" s="1">
        <v>140</v>
      </c>
    </row>
    <row r="79" spans="1:3" ht="22.5" customHeight="1">
      <c r="A79" s="121" t="s">
        <v>79</v>
      </c>
      <c r="B79" s="150">
        <v>20</v>
      </c>
      <c r="C79" s="1">
        <v>20</v>
      </c>
    </row>
    <row r="80" spans="1:3" ht="22.5" customHeight="1">
      <c r="A80" s="121" t="s">
        <v>80</v>
      </c>
      <c r="B80" s="150">
        <v>40</v>
      </c>
      <c r="C80" s="1">
        <v>144</v>
      </c>
    </row>
    <row r="81" spans="1:3" ht="22.5" customHeight="1">
      <c r="A81" s="121" t="s">
        <v>81</v>
      </c>
      <c r="B81" s="150">
        <v>200</v>
      </c>
      <c r="C81" s="1">
        <v>378</v>
      </c>
    </row>
    <row r="82" spans="1:3" ht="22.5" customHeight="1">
      <c r="A82" s="121" t="s">
        <v>82</v>
      </c>
      <c r="B82" s="150">
        <v>30</v>
      </c>
      <c r="C82" s="1">
        <v>96</v>
      </c>
    </row>
    <row r="83" spans="1:3" ht="32.25" customHeight="1">
      <c r="A83" s="121" t="s">
        <v>83</v>
      </c>
      <c r="B83" s="150">
        <v>5</v>
      </c>
      <c r="C83" s="1">
        <v>0</v>
      </c>
    </row>
    <row r="84" spans="1:3" ht="31.5" customHeight="1">
      <c r="A84" s="121" t="s">
        <v>84</v>
      </c>
      <c r="B84" s="150">
        <v>10</v>
      </c>
      <c r="C84" s="1">
        <v>14</v>
      </c>
    </row>
    <row r="85" spans="1:3" ht="35.25" customHeight="1">
      <c r="A85" s="121" t="s">
        <v>85</v>
      </c>
      <c r="B85" s="150">
        <v>5</v>
      </c>
      <c r="C85" s="1">
        <v>12</v>
      </c>
    </row>
    <row r="86" spans="1:3" ht="33" customHeight="1">
      <c r="A86" s="121" t="s">
        <v>86</v>
      </c>
      <c r="B86" s="150">
        <v>70</v>
      </c>
      <c r="C86" s="1">
        <v>168</v>
      </c>
    </row>
    <row r="87" spans="1:3" ht="22.5" customHeight="1">
      <c r="A87" s="121" t="s">
        <v>87</v>
      </c>
      <c r="B87" s="150">
        <v>30</v>
      </c>
      <c r="C87" s="1">
        <v>40</v>
      </c>
    </row>
    <row r="88" spans="1:3" ht="22.5" customHeight="1">
      <c r="A88" s="121" t="s">
        <v>88</v>
      </c>
      <c r="B88" s="150">
        <v>500</v>
      </c>
      <c r="C88" s="1">
        <v>672</v>
      </c>
    </row>
    <row r="89" spans="1:3" ht="22.5" customHeight="1">
      <c r="A89" s="121" t="s">
        <v>89</v>
      </c>
      <c r="B89" s="150">
        <v>120</v>
      </c>
      <c r="C89" s="1">
        <v>455</v>
      </c>
    </row>
    <row r="90" spans="1:3" ht="22.5" customHeight="1">
      <c r="A90" s="121" t="s">
        <v>90</v>
      </c>
      <c r="B90" s="150">
        <v>10</v>
      </c>
      <c r="C90" s="1">
        <v>0</v>
      </c>
    </row>
    <row r="91" spans="1:3" ht="22.5" customHeight="1">
      <c r="A91" s="121" t="s">
        <v>91</v>
      </c>
      <c r="B91" s="150">
        <v>10</v>
      </c>
      <c r="C91" s="1">
        <v>10</v>
      </c>
    </row>
    <row r="92" spans="1:3" ht="22.5" customHeight="1">
      <c r="A92" s="151" t="s">
        <v>92</v>
      </c>
      <c r="B92" s="152">
        <f>SUM(B68:B91)</f>
        <v>1595</v>
      </c>
      <c r="C92" s="153">
        <f>SUM(C68:C91)</f>
        <v>2774</v>
      </c>
    </row>
    <row r="93" spans="1:3" ht="22.5" customHeight="1">
      <c r="A93" s="215" t="s">
        <v>93</v>
      </c>
      <c r="B93" s="222" t="s">
        <v>8</v>
      </c>
      <c r="C93" s="213" t="s">
        <v>172</v>
      </c>
    </row>
    <row r="94" spans="1:3" ht="22.5" customHeight="1">
      <c r="A94" s="216"/>
      <c r="B94" s="200"/>
      <c r="C94" s="214"/>
    </row>
    <row r="95" spans="1:3" ht="22.5" customHeight="1">
      <c r="A95" s="147" t="s">
        <v>68</v>
      </c>
      <c r="B95" s="148">
        <v>5</v>
      </c>
      <c r="C95" s="149">
        <v>10</v>
      </c>
    </row>
    <row r="96" spans="1:3" ht="22.5" customHeight="1">
      <c r="A96" s="121" t="s">
        <v>69</v>
      </c>
      <c r="B96" s="150">
        <v>5</v>
      </c>
      <c r="C96" s="1">
        <v>0</v>
      </c>
    </row>
    <row r="97" spans="1:3" ht="22.5" customHeight="1">
      <c r="A97" s="121" t="s">
        <v>70</v>
      </c>
      <c r="B97" s="150">
        <v>80</v>
      </c>
      <c r="C97" s="1">
        <v>41</v>
      </c>
    </row>
    <row r="98" spans="1:3" ht="22.5" customHeight="1">
      <c r="A98" s="121" t="s">
        <v>71</v>
      </c>
      <c r="B98" s="150">
        <v>20</v>
      </c>
      <c r="C98" s="1">
        <v>10</v>
      </c>
    </row>
    <row r="99" spans="1:3" ht="22.5" customHeight="1">
      <c r="A99" s="121" t="s">
        <v>72</v>
      </c>
      <c r="B99" s="150">
        <v>50</v>
      </c>
      <c r="C99" s="1">
        <v>186</v>
      </c>
    </row>
    <row r="100" spans="1:3" ht="22.5" customHeight="1">
      <c r="A100" s="121" t="s">
        <v>73</v>
      </c>
      <c r="B100" s="150">
        <v>100</v>
      </c>
      <c r="C100" s="1">
        <v>143</v>
      </c>
    </row>
    <row r="101" spans="1:3" ht="22.5" customHeight="1">
      <c r="A101" s="121" t="s">
        <v>74</v>
      </c>
      <c r="B101" s="150">
        <v>80</v>
      </c>
      <c r="C101" s="1">
        <v>17</v>
      </c>
    </row>
    <row r="102" spans="1:3" ht="22.5" customHeight="1">
      <c r="A102" s="121" t="s">
        <v>75</v>
      </c>
      <c r="B102" s="150">
        <v>10</v>
      </c>
      <c r="C102" s="1">
        <v>169</v>
      </c>
    </row>
    <row r="103" spans="1:3" ht="22.5" customHeight="1">
      <c r="A103" s="121" t="s">
        <v>76</v>
      </c>
      <c r="B103" s="150">
        <v>15</v>
      </c>
      <c r="C103" s="1">
        <v>6</v>
      </c>
    </row>
    <row r="104" spans="1:3" ht="22.5" customHeight="1">
      <c r="A104" s="121" t="s">
        <v>77</v>
      </c>
      <c r="B104" s="150">
        <v>40</v>
      </c>
      <c r="C104" s="1">
        <v>0</v>
      </c>
    </row>
    <row r="105" spans="1:3" ht="22.5" customHeight="1">
      <c r="A105" s="121" t="s">
        <v>78</v>
      </c>
      <c r="B105" s="150">
        <v>140</v>
      </c>
      <c r="C105" s="1">
        <v>104</v>
      </c>
    </row>
    <row r="106" spans="1:3" ht="22.5" customHeight="1">
      <c r="A106" s="121" t="s">
        <v>79</v>
      </c>
      <c r="B106" s="150">
        <v>20</v>
      </c>
      <c r="C106" s="1">
        <v>20</v>
      </c>
    </row>
    <row r="107" spans="1:3" ht="22.5" customHeight="1">
      <c r="A107" s="121" t="s">
        <v>80</v>
      </c>
      <c r="B107" s="150">
        <v>40</v>
      </c>
      <c r="C107" s="1">
        <v>77</v>
      </c>
    </row>
    <row r="108" spans="1:3" ht="22.5" customHeight="1">
      <c r="A108" s="121" t="s">
        <v>81</v>
      </c>
      <c r="B108" s="150">
        <v>200</v>
      </c>
      <c r="C108" s="1">
        <v>209</v>
      </c>
    </row>
    <row r="109" spans="1:3" ht="22.5" customHeight="1">
      <c r="A109" s="121" t="s">
        <v>82</v>
      </c>
      <c r="B109" s="150">
        <v>30</v>
      </c>
      <c r="C109" s="1">
        <v>56</v>
      </c>
    </row>
    <row r="110" spans="1:3" ht="32.1" customHeight="1">
      <c r="A110" s="121" t="s">
        <v>83</v>
      </c>
      <c r="B110" s="150">
        <v>5</v>
      </c>
      <c r="C110" s="1">
        <v>0</v>
      </c>
    </row>
    <row r="111" spans="1:3" ht="32.1" customHeight="1">
      <c r="A111" s="121" t="s">
        <v>84</v>
      </c>
      <c r="B111" s="150">
        <v>10</v>
      </c>
      <c r="C111" s="1">
        <v>9</v>
      </c>
    </row>
    <row r="112" spans="1:3" ht="32.1" customHeight="1">
      <c r="A112" s="121" t="s">
        <v>85</v>
      </c>
      <c r="B112" s="150">
        <v>5</v>
      </c>
      <c r="C112" s="1">
        <v>4</v>
      </c>
    </row>
    <row r="113" spans="1:3" ht="22.5" customHeight="1">
      <c r="A113" s="121" t="s">
        <v>86</v>
      </c>
      <c r="B113" s="150">
        <v>70</v>
      </c>
      <c r="C113" s="1">
        <v>462</v>
      </c>
    </row>
    <row r="114" spans="1:3" ht="22.5" customHeight="1">
      <c r="A114" s="121" t="s">
        <v>87</v>
      </c>
      <c r="B114" s="150">
        <v>30</v>
      </c>
      <c r="C114" s="1">
        <v>33</v>
      </c>
    </row>
    <row r="115" spans="1:3" ht="22.5" customHeight="1">
      <c r="A115" s="121" t="s">
        <v>88</v>
      </c>
      <c r="B115" s="150">
        <v>500</v>
      </c>
      <c r="C115" s="1">
        <v>668</v>
      </c>
    </row>
    <row r="116" spans="1:3" ht="22.5" customHeight="1">
      <c r="A116" s="121" t="s">
        <v>89</v>
      </c>
      <c r="B116" s="150">
        <v>120</v>
      </c>
      <c r="C116" s="1">
        <v>274</v>
      </c>
    </row>
    <row r="117" spans="1:3" ht="22.5" customHeight="1">
      <c r="A117" s="121" t="s">
        <v>90</v>
      </c>
      <c r="B117" s="150">
        <v>10</v>
      </c>
      <c r="C117" s="1">
        <v>0</v>
      </c>
    </row>
    <row r="118" spans="1:3" ht="22.5" customHeight="1">
      <c r="A118" s="121" t="s">
        <v>91</v>
      </c>
      <c r="B118" s="150">
        <v>10</v>
      </c>
      <c r="C118" s="1">
        <v>11</v>
      </c>
    </row>
    <row r="119" spans="1:3" ht="22.5" customHeight="1">
      <c r="A119" s="154" t="s">
        <v>92</v>
      </c>
      <c r="B119" s="155">
        <f>SUM(B95:B118)</f>
        <v>1595</v>
      </c>
      <c r="C119" s="156">
        <f>SUM(C95:C118)</f>
        <v>2509</v>
      </c>
    </row>
    <row r="120" spans="1:3" ht="33" customHeight="1">
      <c r="A120" s="139" t="s">
        <v>94</v>
      </c>
      <c r="B120" s="144" t="s">
        <v>8</v>
      </c>
      <c r="C120" s="117" t="str">
        <f>C64</f>
        <v>Realizados AGOSTO</v>
      </c>
    </row>
    <row r="121" spans="1:3" ht="29.25" customHeight="1">
      <c r="A121" s="137" t="s">
        <v>95</v>
      </c>
      <c r="B121" s="157" t="s">
        <v>96</v>
      </c>
      <c r="C121" s="129">
        <v>5007</v>
      </c>
    </row>
    <row r="122" spans="1:3" ht="22.5" customHeight="1">
      <c r="A122" s="158" t="s">
        <v>97</v>
      </c>
      <c r="B122" s="44" t="s">
        <v>98</v>
      </c>
      <c r="C122" s="129">
        <v>75</v>
      </c>
    </row>
    <row r="123" spans="1:3" ht="29.25" customHeight="1">
      <c r="A123" s="131" t="s">
        <v>99</v>
      </c>
      <c r="B123" s="144" t="s">
        <v>8</v>
      </c>
      <c r="C123" s="34" t="str">
        <f>C120</f>
        <v>Realizados AGOSTO</v>
      </c>
    </row>
    <row r="124" spans="1:3" ht="22.5" customHeight="1">
      <c r="A124" s="128" t="s">
        <v>100</v>
      </c>
      <c r="B124" s="88" t="s">
        <v>98</v>
      </c>
      <c r="C124" s="88">
        <v>1094</v>
      </c>
    </row>
    <row r="125" spans="1:3" ht="22.5" customHeight="1">
      <c r="A125" s="128" t="s">
        <v>101</v>
      </c>
      <c r="B125" s="88" t="s">
        <v>98</v>
      </c>
      <c r="C125" s="88">
        <v>0</v>
      </c>
    </row>
    <row r="126" spans="1:3" ht="22.5" customHeight="1">
      <c r="A126" s="128" t="s">
        <v>102</v>
      </c>
      <c r="B126" s="88" t="s">
        <v>98</v>
      </c>
      <c r="C126" s="88">
        <v>1094</v>
      </c>
    </row>
    <row r="127" spans="1:3" ht="22.5" customHeight="1">
      <c r="A127" s="128" t="s">
        <v>103</v>
      </c>
      <c r="B127" s="88" t="s">
        <v>98</v>
      </c>
      <c r="C127" s="88">
        <v>547</v>
      </c>
    </row>
    <row r="128" spans="1:3" ht="22.5" customHeight="1">
      <c r="A128" s="159" t="s">
        <v>104</v>
      </c>
      <c r="B128" s="88" t="s">
        <v>98</v>
      </c>
      <c r="C128" s="160">
        <v>0</v>
      </c>
    </row>
    <row r="129" spans="1:3" ht="22.5" customHeight="1">
      <c r="A129" s="161" t="s">
        <v>31</v>
      </c>
      <c r="B129" s="44" t="s">
        <v>98</v>
      </c>
      <c r="C129" s="130">
        <f>SUM(C124:C128)</f>
        <v>2735</v>
      </c>
    </row>
    <row r="130" spans="1:3" ht="51" customHeight="1">
      <c r="A130" s="126" t="s">
        <v>105</v>
      </c>
      <c r="B130" s="162" t="s">
        <v>8</v>
      </c>
      <c r="C130" s="163" t="str">
        <f>C123</f>
        <v>Realizados AGOSTO</v>
      </c>
    </row>
    <row r="131" spans="1:3" ht="22.5" customHeight="1">
      <c r="A131" s="164" t="s">
        <v>106</v>
      </c>
      <c r="B131" s="165">
        <v>180</v>
      </c>
      <c r="C131" s="1">
        <v>0</v>
      </c>
    </row>
    <row r="132" spans="1:3" ht="22.5" customHeight="1">
      <c r="A132" s="59" t="s">
        <v>107</v>
      </c>
      <c r="B132" s="143">
        <v>270</v>
      </c>
      <c r="C132" s="88">
        <v>0</v>
      </c>
    </row>
    <row r="133" spans="1:3" ht="22.5" customHeight="1">
      <c r="A133" s="166" t="s">
        <v>31</v>
      </c>
      <c r="B133" s="165">
        <f>SUM(B131:B132)</f>
        <v>450</v>
      </c>
      <c r="C133" s="130">
        <f>SUM(C131:C132)</f>
        <v>0</v>
      </c>
    </row>
    <row r="134" spans="1:3" ht="66" customHeight="1">
      <c r="A134" s="126" t="s">
        <v>108</v>
      </c>
      <c r="B134" s="167" t="s">
        <v>8</v>
      </c>
      <c r="C134" s="117" t="str">
        <f>C130</f>
        <v>Realizados AGOSTO</v>
      </c>
    </row>
    <row r="135" spans="1:3" ht="22.5" customHeight="1">
      <c r="A135" s="50" t="s">
        <v>109</v>
      </c>
      <c r="B135" s="168">
        <v>80</v>
      </c>
      <c r="C135" s="1">
        <v>0</v>
      </c>
    </row>
    <row r="136" spans="1:3" ht="22.5" customHeight="1">
      <c r="A136" s="50" t="s">
        <v>110</v>
      </c>
      <c r="B136" s="168">
        <v>60</v>
      </c>
      <c r="C136" s="1">
        <v>0</v>
      </c>
    </row>
    <row r="137" spans="1:3" ht="22.5" customHeight="1">
      <c r="A137" s="169" t="s">
        <v>111</v>
      </c>
      <c r="B137" s="170">
        <v>35</v>
      </c>
      <c r="C137" s="1">
        <v>0</v>
      </c>
    </row>
    <row r="138" spans="1:3" ht="22.5" customHeight="1">
      <c r="A138" s="71" t="s">
        <v>112</v>
      </c>
      <c r="B138" s="66">
        <v>80</v>
      </c>
      <c r="C138" s="1">
        <v>0</v>
      </c>
    </row>
    <row r="139" spans="1:3" ht="22.5" customHeight="1">
      <c r="A139" s="171" t="s">
        <v>31</v>
      </c>
      <c r="B139" s="170">
        <f>SUM(B135:B138)</f>
        <v>255</v>
      </c>
      <c r="C139" s="130">
        <f>SUM(C135:C138)</f>
        <v>0</v>
      </c>
    </row>
    <row r="140" spans="1:3" ht="46.5" customHeight="1">
      <c r="A140" s="126" t="s">
        <v>113</v>
      </c>
      <c r="B140" s="172" t="s">
        <v>8</v>
      </c>
      <c r="C140" s="173" t="str">
        <f>C134</f>
        <v>Realizados AGOSTO</v>
      </c>
    </row>
    <row r="141" spans="1:3" ht="22.5" customHeight="1">
      <c r="A141" s="169" t="s">
        <v>114</v>
      </c>
      <c r="B141" s="170">
        <v>546</v>
      </c>
      <c r="C141" s="174">
        <v>497</v>
      </c>
    </row>
    <row r="142" spans="1:3" ht="22.5" customHeight="1">
      <c r="A142" s="50" t="s">
        <v>115</v>
      </c>
      <c r="B142" s="168">
        <v>40</v>
      </c>
      <c r="C142" s="175">
        <v>0</v>
      </c>
    </row>
    <row r="143" spans="1:3" ht="22.5" customHeight="1">
      <c r="A143" s="171" t="s">
        <v>31</v>
      </c>
      <c r="B143" s="170">
        <f>SUM(B141:B142)</f>
        <v>586</v>
      </c>
      <c r="C143" s="176">
        <f>SUM(C141:C142)</f>
        <v>497</v>
      </c>
    </row>
    <row r="144" spans="1:3" ht="46.5" customHeight="1">
      <c r="A144" s="131" t="s">
        <v>116</v>
      </c>
      <c r="B144" s="177" t="s">
        <v>8</v>
      </c>
      <c r="C144" s="178" t="str">
        <f>C140</f>
        <v>Realizados AGOSTO</v>
      </c>
    </row>
    <row r="145" spans="1:3" ht="22.5" customHeight="1">
      <c r="A145" s="50" t="s">
        <v>117</v>
      </c>
      <c r="B145" s="209">
        <v>15000</v>
      </c>
      <c r="C145" s="179">
        <v>6432</v>
      </c>
    </row>
    <row r="146" spans="1:3" ht="22.5" customHeight="1">
      <c r="A146" s="50" t="s">
        <v>118</v>
      </c>
      <c r="B146" s="210"/>
      <c r="C146" s="180">
        <v>2824</v>
      </c>
    </row>
    <row r="147" spans="1:3" ht="22.5" customHeight="1">
      <c r="A147" s="165" t="s">
        <v>31</v>
      </c>
      <c r="B147" s="181">
        <f>SUM(B145:B146)</f>
        <v>15000</v>
      </c>
      <c r="C147" s="31">
        <f>SUM(C145:C146)</f>
        <v>9256</v>
      </c>
    </row>
    <row r="148" spans="1:3" ht="22.5" customHeight="1">
      <c r="A148" s="41" t="s">
        <v>176</v>
      </c>
      <c r="B148" s="42"/>
      <c r="C148" s="42"/>
    </row>
    <row r="149" spans="1:3" ht="22.5" customHeight="1"/>
    <row r="150" spans="1:3" ht="15.75" customHeight="1">
      <c r="A150" t="s">
        <v>119</v>
      </c>
    </row>
    <row r="151" spans="1:3" ht="15.75" customHeight="1"/>
    <row r="152" spans="1:3" ht="15.75" customHeight="1"/>
    <row r="153" spans="1:3" ht="15.75" customHeight="1">
      <c r="A153" s="43" t="s">
        <v>120</v>
      </c>
    </row>
    <row r="154" spans="1:3" ht="15.75" customHeight="1"/>
    <row r="155" spans="1:3" ht="15.75" customHeight="1"/>
    <row r="156" spans="1:3" ht="15.75" customHeight="1"/>
    <row r="157" spans="1:3" ht="15.75" customHeight="1"/>
    <row r="158" spans="1:3" ht="15.75" customHeight="1"/>
    <row r="159" spans="1:3" ht="15.75" customHeight="1"/>
    <row r="160" spans="1: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22">
    <mergeCell ref="B145:B146"/>
    <mergeCell ref="C35:C36"/>
    <mergeCell ref="C66:C67"/>
    <mergeCell ref="C93:C94"/>
    <mergeCell ref="A66:A67"/>
    <mergeCell ref="A93:A94"/>
    <mergeCell ref="B45:B47"/>
    <mergeCell ref="B49:B57"/>
    <mergeCell ref="B66:B67"/>
    <mergeCell ref="B93:B94"/>
    <mergeCell ref="A1:C1"/>
    <mergeCell ref="A2:C2"/>
    <mergeCell ref="A3:C3"/>
    <mergeCell ref="F38:H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61"/>
  <sheetViews>
    <sheetView topLeftCell="A10" workbookViewId="0">
      <selection activeCell="D22" sqref="D22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223"/>
      <c r="B1" s="223"/>
      <c r="C1" s="223"/>
      <c r="D1" s="223"/>
    </row>
    <row r="2" spans="1:4" ht="33" customHeight="1">
      <c r="A2" s="224" t="s">
        <v>121</v>
      </c>
      <c r="B2" s="224"/>
      <c r="C2" s="224"/>
      <c r="D2" s="224"/>
    </row>
    <row r="3" spans="1:4" ht="15.75" customHeight="1">
      <c r="A3" s="225" t="s">
        <v>174</v>
      </c>
      <c r="B3" s="225"/>
      <c r="C3" s="225"/>
      <c r="D3" s="225"/>
    </row>
    <row r="4" spans="1:4" ht="31.5" customHeight="1">
      <c r="A4" s="45" t="s">
        <v>122</v>
      </c>
      <c r="B4" s="226" t="s">
        <v>123</v>
      </c>
      <c r="C4" s="227"/>
      <c r="D4" s="34" t="s">
        <v>4</v>
      </c>
    </row>
    <row r="5" spans="1:4" ht="32.25" customHeight="1">
      <c r="A5" s="46" t="s">
        <v>124</v>
      </c>
      <c r="B5" s="47"/>
      <c r="C5" s="48">
        <v>1</v>
      </c>
      <c r="D5" s="49">
        <f t="shared" ref="D5" si="0">IF(D7="","",D6/D7)</f>
        <v>1.0989285714285715</v>
      </c>
    </row>
    <row r="6" spans="1:4" ht="15.75" customHeight="1">
      <c r="A6" s="50" t="s">
        <v>125</v>
      </c>
      <c r="B6" s="228"/>
      <c r="C6" s="229"/>
      <c r="D6" s="52">
        <f>'Produção 2025'!C6</f>
        <v>3077</v>
      </c>
    </row>
    <row r="7" spans="1:4" ht="15.75" customHeight="1">
      <c r="A7" s="53" t="s">
        <v>126</v>
      </c>
      <c r="B7" s="230"/>
      <c r="C7" s="231"/>
      <c r="D7" s="54">
        <v>2800</v>
      </c>
    </row>
    <row r="8" spans="1:4" ht="31.5" customHeight="1">
      <c r="A8" s="55" t="s">
        <v>127</v>
      </c>
      <c r="B8" s="56"/>
      <c r="C8" s="57">
        <v>1</v>
      </c>
      <c r="D8" s="58">
        <f t="shared" ref="D8" si="1">IF(D10="","",D9/D10)</f>
        <v>1.7391849529780565</v>
      </c>
    </row>
    <row r="9" spans="1:4" ht="15.75" customHeight="1">
      <c r="A9" s="59" t="s">
        <v>128</v>
      </c>
      <c r="B9" s="232"/>
      <c r="C9" s="233"/>
      <c r="D9" s="52">
        <f>'Produção 2025'!C92</f>
        <v>2774</v>
      </c>
    </row>
    <row r="10" spans="1:4" ht="15.75" customHeight="1">
      <c r="A10" s="61" t="s">
        <v>129</v>
      </c>
      <c r="B10" s="234"/>
      <c r="C10" s="235"/>
      <c r="D10" s="54">
        <v>1595</v>
      </c>
    </row>
    <row r="11" spans="1:4" ht="31.5" customHeight="1">
      <c r="A11" s="55" t="s">
        <v>130</v>
      </c>
      <c r="B11" s="62" t="s">
        <v>131</v>
      </c>
      <c r="C11" s="63">
        <v>0.7</v>
      </c>
      <c r="D11" s="58">
        <f t="shared" ref="D11" si="2">IF(D13="","",D12/D13)</f>
        <v>1</v>
      </c>
    </row>
    <row r="12" spans="1:4" ht="32.25" customHeight="1">
      <c r="A12" s="64" t="s">
        <v>132</v>
      </c>
      <c r="B12" s="236"/>
      <c r="C12" s="237"/>
      <c r="D12" s="52">
        <v>1525</v>
      </c>
    </row>
    <row r="13" spans="1:4" ht="23.25" customHeight="1">
      <c r="A13" s="65" t="s">
        <v>133</v>
      </c>
      <c r="B13" s="238"/>
      <c r="C13" s="239"/>
      <c r="D13" s="54">
        <v>1525</v>
      </c>
    </row>
    <row r="14" spans="1:4" ht="61.5" customHeight="1">
      <c r="A14" s="55" t="s">
        <v>134</v>
      </c>
      <c r="B14" s="62" t="s">
        <v>131</v>
      </c>
      <c r="C14" s="63">
        <v>0.99</v>
      </c>
      <c r="D14" s="58">
        <f t="shared" ref="D14" si="3">IF(D16="","",D15/D16)</f>
        <v>1</v>
      </c>
    </row>
    <row r="15" spans="1:4" ht="40.5" customHeight="1">
      <c r="A15" s="64" t="s">
        <v>135</v>
      </c>
      <c r="B15" s="66"/>
      <c r="C15" s="51"/>
      <c r="D15" s="52">
        <v>204</v>
      </c>
    </row>
    <row r="16" spans="1:4" ht="29.25" customHeight="1">
      <c r="A16" s="67" t="s">
        <v>136</v>
      </c>
      <c r="B16" s="68"/>
      <c r="C16" s="69"/>
      <c r="D16" s="54">
        <v>204</v>
      </c>
    </row>
    <row r="17" spans="1:4" ht="46.5" customHeight="1">
      <c r="A17" s="55" t="s">
        <v>137</v>
      </c>
      <c r="B17" s="70" t="s">
        <v>131</v>
      </c>
      <c r="C17" s="63">
        <v>0.05</v>
      </c>
      <c r="D17" s="58">
        <f>IF(D19="","",D18/D19)</f>
        <v>5.2224565632218542E-2</v>
      </c>
    </row>
    <row r="18" spans="1:4" ht="18.75" customHeight="1">
      <c r="A18" s="71" t="s">
        <v>138</v>
      </c>
      <c r="B18" s="72"/>
      <c r="C18" s="73"/>
      <c r="D18" s="52">
        <v>520</v>
      </c>
    </row>
    <row r="19" spans="1:4" ht="22.5" customHeight="1">
      <c r="A19" s="65" t="s">
        <v>139</v>
      </c>
      <c r="B19" s="74"/>
      <c r="C19" s="75"/>
      <c r="D19" s="54">
        <v>9957</v>
      </c>
    </row>
    <row r="20" spans="1:4" ht="25.5" customHeight="1">
      <c r="A20" s="76" t="s">
        <v>140</v>
      </c>
      <c r="B20" s="77" t="s">
        <v>141</v>
      </c>
      <c r="C20" s="78">
        <v>5.0000000000000001E-3</v>
      </c>
      <c r="D20" s="58">
        <f t="shared" ref="D20" si="4">IF(D22="","",D21/D22)</f>
        <v>1.7445758150989583E-3</v>
      </c>
    </row>
    <row r="21" spans="1:4" ht="34.5" customHeight="1">
      <c r="A21" s="64" t="s">
        <v>142</v>
      </c>
      <c r="B21" s="72"/>
      <c r="C21" s="73"/>
      <c r="D21" s="79">
        <v>84.34</v>
      </c>
    </row>
    <row r="22" spans="1:4" ht="33" customHeight="1">
      <c r="A22" s="80" t="s">
        <v>143</v>
      </c>
      <c r="B22" s="81"/>
      <c r="C22" s="82"/>
      <c r="D22" s="83">
        <v>48344.13</v>
      </c>
    </row>
    <row r="23" spans="1:4" ht="15.75" customHeight="1">
      <c r="A23" s="84" t="str">
        <f>'Produção 2025'!A148</f>
        <v>Fonte: MV | SoulMV - POLICLÍNICA DE QUIRINOPOLIS DE 01/08/2025 - 31/08/2025</v>
      </c>
    </row>
    <row r="24" spans="1:4" ht="15.75" customHeight="1"/>
    <row r="25" spans="1:4" ht="15.75" customHeight="1">
      <c r="A25" t="s">
        <v>119</v>
      </c>
    </row>
    <row r="26" spans="1:4" ht="15.75" customHeight="1"/>
    <row r="27" spans="1:4" ht="15.75" customHeight="1"/>
    <row r="28" spans="1:4" ht="15.75" customHeight="1">
      <c r="A28" s="43" t="s">
        <v>120</v>
      </c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10">
    <mergeCell ref="B7:C7"/>
    <mergeCell ref="B9:C9"/>
    <mergeCell ref="B10:C10"/>
    <mergeCell ref="B12:C12"/>
    <mergeCell ref="B13:C13"/>
    <mergeCell ref="A1:D1"/>
    <mergeCell ref="A2:D2"/>
    <mergeCell ref="A3:D3"/>
    <mergeCell ref="B4:C4"/>
    <mergeCell ref="B6:C6"/>
  </mergeCells>
  <pageMargins left="0.7" right="0.7" top="0.75" bottom="0.75" header="0.3" footer="0.3"/>
  <pageSetup paperSize="9" scale="96" fitToWidth="0" orientation="portrait"/>
  <rowBreaks count="1" manualBreakCount="1">
    <brk id="1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87"/>
  <sheetViews>
    <sheetView topLeftCell="A40" workbookViewId="0">
      <selection activeCell="D64" sqref="D64"/>
    </sheetView>
  </sheetViews>
  <sheetFormatPr defaultColWidth="14.42578125" defaultRowHeight="15" customHeight="1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>
      <c r="A1" s="240"/>
      <c r="B1" s="240"/>
      <c r="C1" s="240"/>
      <c r="D1" s="2"/>
      <c r="E1" s="2"/>
    </row>
    <row r="2" spans="1:5" ht="33.75" customHeight="1">
      <c r="A2" s="241" t="s">
        <v>144</v>
      </c>
      <c r="B2" s="241"/>
      <c r="C2" s="241"/>
      <c r="D2" s="2"/>
      <c r="E2" s="2"/>
    </row>
    <row r="3" spans="1:5" ht="33.75" customHeight="1">
      <c r="A3" s="242" t="s">
        <v>175</v>
      </c>
      <c r="B3" s="242"/>
      <c r="C3" s="242"/>
      <c r="D3" s="2"/>
      <c r="E3" s="2"/>
    </row>
    <row r="4" spans="1:5" ht="27" customHeight="1">
      <c r="A4" s="3" t="s">
        <v>145</v>
      </c>
      <c r="B4" s="243" t="s">
        <v>4</v>
      </c>
      <c r="C4" s="244"/>
      <c r="D4" s="4"/>
      <c r="E4" s="4"/>
    </row>
    <row r="5" spans="1:5" ht="28.5" customHeight="1">
      <c r="A5" s="5" t="s">
        <v>146</v>
      </c>
      <c r="B5" s="245">
        <v>0.17</v>
      </c>
      <c r="C5" s="246"/>
      <c r="D5" s="6"/>
      <c r="E5" s="6"/>
    </row>
    <row r="6" spans="1:5" ht="30" customHeight="1">
      <c r="A6" s="7" t="s">
        <v>147</v>
      </c>
      <c r="B6" s="251">
        <v>0.08</v>
      </c>
      <c r="C6" s="252"/>
      <c r="D6" s="6"/>
      <c r="E6" s="6"/>
    </row>
    <row r="7" spans="1:5" ht="30">
      <c r="A7" s="7" t="s">
        <v>148</v>
      </c>
      <c r="B7" s="253">
        <v>0.23</v>
      </c>
      <c r="C7" s="254"/>
      <c r="D7" s="6"/>
      <c r="E7" s="6"/>
    </row>
    <row r="8" spans="1:5" ht="30.75" customHeight="1">
      <c r="A8" s="7" t="s">
        <v>149</v>
      </c>
      <c r="B8" s="253">
        <v>0.03</v>
      </c>
      <c r="C8" s="254"/>
      <c r="D8" s="6"/>
      <c r="E8" s="6"/>
    </row>
    <row r="9" spans="1:5" ht="30">
      <c r="A9" s="7" t="s">
        <v>150</v>
      </c>
      <c r="B9" s="253">
        <v>0.08</v>
      </c>
      <c r="C9" s="254"/>
      <c r="D9" s="6"/>
      <c r="E9" s="6"/>
    </row>
    <row r="10" spans="1:5" ht="30">
      <c r="A10" s="7" t="s">
        <v>151</v>
      </c>
      <c r="B10" s="253">
        <v>0</v>
      </c>
      <c r="C10" s="255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152</v>
      </c>
      <c r="B12" s="247" t="s">
        <v>171</v>
      </c>
      <c r="C12" s="248"/>
    </row>
    <row r="13" spans="1:5" ht="31.5">
      <c r="A13" s="11" t="s">
        <v>153</v>
      </c>
      <c r="B13" s="12" t="s">
        <v>154</v>
      </c>
      <c r="C13" s="13" t="s">
        <v>155</v>
      </c>
    </row>
    <row r="14" spans="1:5">
      <c r="A14" s="14" t="s">
        <v>68</v>
      </c>
      <c r="B14" s="15">
        <v>0</v>
      </c>
      <c r="C14" s="182">
        <v>1</v>
      </c>
    </row>
    <row r="15" spans="1:5" ht="15.75" customHeight="1">
      <c r="A15" s="14" t="s">
        <v>69</v>
      </c>
      <c r="B15" s="15">
        <v>0</v>
      </c>
      <c r="C15" s="182">
        <v>0</v>
      </c>
    </row>
    <row r="16" spans="1:5" ht="15.75" customHeight="1">
      <c r="A16" s="14" t="s">
        <v>70</v>
      </c>
      <c r="B16" s="15">
        <v>39</v>
      </c>
      <c r="C16" s="16">
        <v>0.55000000000000004</v>
      </c>
    </row>
    <row r="17" spans="1:3">
      <c r="A17" s="14" t="s">
        <v>71</v>
      </c>
      <c r="B17" s="15">
        <v>2</v>
      </c>
      <c r="C17" s="16">
        <v>0.2</v>
      </c>
    </row>
    <row r="18" spans="1:3" ht="15.75" customHeight="1">
      <c r="A18" s="14" t="s">
        <v>72</v>
      </c>
      <c r="B18" s="15">
        <v>14</v>
      </c>
      <c r="C18" s="16">
        <v>0.22</v>
      </c>
    </row>
    <row r="19" spans="1:3" ht="15.75" customHeight="1">
      <c r="A19" s="14" t="s">
        <v>73</v>
      </c>
      <c r="B19" s="15">
        <v>25</v>
      </c>
      <c r="C19" s="16">
        <v>0.25</v>
      </c>
    </row>
    <row r="20" spans="1:3" ht="19.5" customHeight="1">
      <c r="A20" s="14" t="s">
        <v>74</v>
      </c>
      <c r="B20" s="15">
        <v>2</v>
      </c>
      <c r="C20" s="16">
        <v>0.2</v>
      </c>
    </row>
    <row r="21" spans="1:3" ht="15.75" customHeight="1">
      <c r="A21" s="14" t="s">
        <v>75</v>
      </c>
      <c r="B21" s="15">
        <v>28</v>
      </c>
      <c r="C21" s="182">
        <v>0.67</v>
      </c>
    </row>
    <row r="22" spans="1:3" ht="15.75" customHeight="1">
      <c r="A22" s="14" t="s">
        <v>76</v>
      </c>
      <c r="B22" s="15">
        <v>10</v>
      </c>
      <c r="C22" s="182">
        <v>0.67</v>
      </c>
    </row>
    <row r="23" spans="1:3" ht="15.75" customHeight="1">
      <c r="A23" s="14" t="s">
        <v>77</v>
      </c>
      <c r="B23" s="15">
        <v>0</v>
      </c>
      <c r="C23" s="182">
        <v>0</v>
      </c>
    </row>
    <row r="24" spans="1:3" ht="15.75" customHeight="1">
      <c r="A24" s="14" t="s">
        <v>156</v>
      </c>
      <c r="B24" s="15">
        <v>0</v>
      </c>
      <c r="C24" s="182">
        <v>0</v>
      </c>
    </row>
    <row r="25" spans="1:3" ht="15.75" customHeight="1">
      <c r="A25" s="14" t="s">
        <v>78</v>
      </c>
      <c r="B25" s="15">
        <v>31</v>
      </c>
      <c r="C25" s="182">
        <v>0.28000000000000003</v>
      </c>
    </row>
    <row r="26" spans="1:3" ht="15.75" customHeight="1">
      <c r="A26" s="14" t="s">
        <v>79</v>
      </c>
      <c r="B26" s="15">
        <v>6</v>
      </c>
      <c r="C26" s="182">
        <v>0.4</v>
      </c>
    </row>
    <row r="27" spans="1:3" ht="15.75" customHeight="1">
      <c r="A27" s="14" t="s">
        <v>80</v>
      </c>
      <c r="B27" s="15">
        <v>53</v>
      </c>
      <c r="C27" s="182">
        <v>0.66</v>
      </c>
    </row>
    <row r="28" spans="1:3" ht="15.75" customHeight="1">
      <c r="A28" s="14" t="s">
        <v>81</v>
      </c>
      <c r="B28" s="15">
        <v>58</v>
      </c>
      <c r="C28" s="182">
        <v>0.31</v>
      </c>
    </row>
    <row r="29" spans="1:3" ht="15.75" customHeight="1">
      <c r="A29" s="14" t="s">
        <v>82</v>
      </c>
      <c r="B29" s="15">
        <v>31</v>
      </c>
      <c r="C29" s="182">
        <v>0.48</v>
      </c>
    </row>
    <row r="30" spans="1:3" ht="15.75" customHeight="1">
      <c r="A30" s="14" t="s">
        <v>157</v>
      </c>
      <c r="B30" s="15">
        <v>0</v>
      </c>
      <c r="C30" s="182">
        <v>0</v>
      </c>
    </row>
    <row r="31" spans="1:3" ht="33" customHeight="1">
      <c r="A31" s="14" t="s">
        <v>158</v>
      </c>
      <c r="B31" s="15">
        <v>0</v>
      </c>
      <c r="C31" s="182">
        <v>1</v>
      </c>
    </row>
    <row r="32" spans="1:3" ht="20.25" customHeight="1">
      <c r="A32" s="14" t="s">
        <v>85</v>
      </c>
      <c r="B32" s="15">
        <v>2</v>
      </c>
      <c r="C32" s="182">
        <v>0.2</v>
      </c>
    </row>
    <row r="33" spans="1:5" ht="15.75" customHeight="1">
      <c r="A33" s="14" t="s">
        <v>86</v>
      </c>
      <c r="B33" s="15">
        <v>66</v>
      </c>
      <c r="C33" s="182">
        <v>0.79</v>
      </c>
    </row>
    <row r="34" spans="1:5" ht="15.75" customHeight="1">
      <c r="A34" s="14" t="s">
        <v>159</v>
      </c>
      <c r="B34" s="15">
        <v>0</v>
      </c>
      <c r="C34" s="182">
        <v>0</v>
      </c>
    </row>
    <row r="35" spans="1:5" ht="15.75" customHeight="1">
      <c r="A35" s="14" t="s">
        <v>87</v>
      </c>
      <c r="B35" s="15">
        <v>9</v>
      </c>
      <c r="C35" s="182">
        <v>0.3</v>
      </c>
    </row>
    <row r="36" spans="1:5" ht="15.75" customHeight="1">
      <c r="A36" s="14" t="s">
        <v>88</v>
      </c>
      <c r="B36" s="15">
        <v>110</v>
      </c>
      <c r="C36" s="182">
        <v>0.24</v>
      </c>
    </row>
    <row r="37" spans="1:5" ht="15.75" customHeight="1">
      <c r="A37" s="14" t="s">
        <v>89</v>
      </c>
      <c r="B37" s="15">
        <v>244</v>
      </c>
      <c r="C37" s="182">
        <v>0.84</v>
      </c>
    </row>
    <row r="38" spans="1:5" ht="18" customHeight="1">
      <c r="A38" s="14" t="s">
        <v>90</v>
      </c>
      <c r="B38" s="15">
        <v>0</v>
      </c>
      <c r="C38" s="182">
        <v>0</v>
      </c>
      <c r="D38">
        <v>0</v>
      </c>
    </row>
    <row r="39" spans="1:5" ht="18" customHeight="1">
      <c r="A39" s="17" t="s">
        <v>91</v>
      </c>
      <c r="B39" s="18">
        <v>0</v>
      </c>
      <c r="C39" s="183">
        <v>1</v>
      </c>
    </row>
    <row r="40" spans="1:5" ht="22.5" customHeight="1">
      <c r="A40" s="1" t="s">
        <v>31</v>
      </c>
      <c r="B40" s="19">
        <f>SUM(B14:B39)</f>
        <v>730</v>
      </c>
      <c r="C40" s="20">
        <f>MEDIAN(C14:C39)</f>
        <v>0.29000000000000004</v>
      </c>
    </row>
    <row r="41" spans="1:5" ht="23.25" customHeight="1">
      <c r="A41" s="21"/>
      <c r="B41" s="8"/>
      <c r="C41" s="8"/>
      <c r="D41" s="22"/>
      <c r="E41" s="22"/>
    </row>
    <row r="42" spans="1:5" ht="13.5" customHeight="1">
      <c r="A42" s="23" t="s">
        <v>160</v>
      </c>
      <c r="B42" s="249" t="str">
        <f>B12</f>
        <v>AGOSTO</v>
      </c>
      <c r="C42" s="250"/>
    </row>
    <row r="43" spans="1:5" ht="13.5" customHeight="1">
      <c r="A43" s="11" t="s">
        <v>161</v>
      </c>
      <c r="B43" s="24" t="s">
        <v>162</v>
      </c>
      <c r="C43" s="25" t="s">
        <v>163</v>
      </c>
    </row>
    <row r="44" spans="1:5" ht="13.5" customHeight="1">
      <c r="A44" s="26" t="s">
        <v>35</v>
      </c>
      <c r="B44" s="27">
        <v>0</v>
      </c>
      <c r="C44" s="28"/>
    </row>
    <row r="45" spans="1:5" ht="13.5" customHeight="1">
      <c r="A45" s="26" t="s">
        <v>164</v>
      </c>
      <c r="B45" s="27">
        <v>0</v>
      </c>
      <c r="C45" s="28">
        <v>12</v>
      </c>
    </row>
    <row r="46" spans="1:5" ht="13.5" customHeight="1">
      <c r="A46" s="26" t="s">
        <v>165</v>
      </c>
      <c r="B46" s="27">
        <v>0</v>
      </c>
      <c r="C46" s="28"/>
    </row>
    <row r="47" spans="1:5" ht="13.5" customHeight="1">
      <c r="A47" s="26" t="s">
        <v>40</v>
      </c>
      <c r="B47" s="27">
        <v>0</v>
      </c>
      <c r="C47" s="28">
        <v>1</v>
      </c>
    </row>
    <row r="48" spans="1:5" ht="13.5" customHeight="1">
      <c r="A48" s="26" t="s">
        <v>38</v>
      </c>
      <c r="B48" s="27">
        <v>0</v>
      </c>
      <c r="C48" s="28">
        <v>1</v>
      </c>
    </row>
    <row r="49" spans="1:5" ht="13.5" customHeight="1">
      <c r="A49" s="26" t="s">
        <v>41</v>
      </c>
      <c r="B49" s="27">
        <v>0</v>
      </c>
      <c r="C49" s="28"/>
    </row>
    <row r="50" spans="1:5" ht="13.5" customHeight="1">
      <c r="A50" s="26" t="s">
        <v>36</v>
      </c>
      <c r="B50" s="27">
        <v>0</v>
      </c>
      <c r="C50" s="28"/>
    </row>
    <row r="51" spans="1:5" ht="13.5" customHeight="1">
      <c r="A51" s="26" t="s">
        <v>166</v>
      </c>
      <c r="B51" s="27">
        <v>0</v>
      </c>
      <c r="C51" s="28"/>
    </row>
    <row r="52" spans="1:5" ht="13.5" customHeight="1">
      <c r="A52" s="26" t="s">
        <v>167</v>
      </c>
      <c r="B52" s="27">
        <v>0</v>
      </c>
      <c r="C52" s="28"/>
    </row>
    <row r="53" spans="1:5" ht="13.5" customHeight="1">
      <c r="A53" s="26" t="s">
        <v>168</v>
      </c>
      <c r="B53" s="27">
        <v>0</v>
      </c>
      <c r="C53" s="28">
        <v>193</v>
      </c>
    </row>
    <row r="54" spans="1:5" ht="13.5" customHeight="1">
      <c r="A54" s="29" t="s">
        <v>169</v>
      </c>
      <c r="B54" s="30">
        <v>0</v>
      </c>
      <c r="C54" s="31">
        <f>SUM(C44:C53)</f>
        <v>207</v>
      </c>
    </row>
    <row r="55" spans="1:5" ht="13.5" customHeight="1">
      <c r="A55" s="32"/>
      <c r="B55" s="33"/>
      <c r="C55" s="33"/>
      <c r="D55" s="22"/>
      <c r="E55" s="22"/>
    </row>
    <row r="56" spans="1:5" ht="34.5" customHeight="1">
      <c r="A56" s="10" t="s">
        <v>170</v>
      </c>
      <c r="B56" s="34" t="str">
        <f>B42</f>
        <v>AGOSTO</v>
      </c>
      <c r="C56" s="35"/>
    </row>
    <row r="57" spans="1:5" ht="24" customHeight="1">
      <c r="A57" s="36" t="s">
        <v>35</v>
      </c>
      <c r="B57" s="37"/>
      <c r="C57" s="6"/>
    </row>
    <row r="58" spans="1:5" ht="15.75" customHeight="1">
      <c r="A58" s="36" t="s">
        <v>164</v>
      </c>
      <c r="B58" s="37"/>
      <c r="C58" s="6"/>
    </row>
    <row r="59" spans="1:5" ht="15.75" customHeight="1">
      <c r="A59" s="36" t="s">
        <v>165</v>
      </c>
      <c r="B59" s="37"/>
      <c r="C59" s="6"/>
    </row>
    <row r="60" spans="1:5" ht="15.75" customHeight="1">
      <c r="A60" s="36" t="s">
        <v>40</v>
      </c>
      <c r="B60" s="37"/>
      <c r="C60" s="6"/>
    </row>
    <row r="61" spans="1:5" ht="15.75" customHeight="1">
      <c r="A61" s="36" t="s">
        <v>38</v>
      </c>
      <c r="B61" s="37"/>
      <c r="C61" s="6"/>
    </row>
    <row r="62" spans="1:5" ht="15.75" customHeight="1">
      <c r="A62" s="36" t="s">
        <v>41</v>
      </c>
      <c r="B62" s="37">
        <v>1</v>
      </c>
      <c r="C62" s="6"/>
    </row>
    <row r="63" spans="1:5" ht="15.75" customHeight="1">
      <c r="A63" s="36" t="s">
        <v>36</v>
      </c>
      <c r="B63" s="37">
        <v>1</v>
      </c>
      <c r="C63" s="6"/>
    </row>
    <row r="64" spans="1:5" ht="15.75" customHeight="1">
      <c r="A64" s="36" t="s">
        <v>166</v>
      </c>
      <c r="B64" s="37">
        <v>1</v>
      </c>
      <c r="C64" s="6"/>
    </row>
    <row r="65" spans="1:3" ht="15.75" customHeight="1">
      <c r="A65" s="36" t="s">
        <v>167</v>
      </c>
      <c r="B65" s="37"/>
      <c r="C65" s="6"/>
    </row>
    <row r="66" spans="1:3" ht="15.75" customHeight="1">
      <c r="A66" s="36" t="s">
        <v>168</v>
      </c>
      <c r="B66" s="37">
        <v>6</v>
      </c>
      <c r="C66" s="6"/>
    </row>
    <row r="67" spans="1:3" ht="15.75" customHeight="1">
      <c r="A67" s="38" t="s">
        <v>169</v>
      </c>
      <c r="B67" s="39">
        <f>SUM(B57:B66)</f>
        <v>9</v>
      </c>
      <c r="C67" s="40"/>
    </row>
    <row r="68" spans="1:3" ht="15.75" customHeight="1">
      <c r="A68" s="41" t="str">
        <f>'Desempenho 2025'!A23</f>
        <v>Fonte: MV | SoulMV - POLICLÍNICA DE QUIRINOPOLIS DE 01/08/2025 - 31/08/2025</v>
      </c>
      <c r="B68" s="42"/>
      <c r="C68" s="42"/>
    </row>
    <row r="69" spans="1:3" ht="26.25" customHeight="1"/>
    <row r="70" spans="1:3" ht="24.75" customHeight="1">
      <c r="A70" t="s">
        <v>119</v>
      </c>
    </row>
    <row r="71" spans="1:3" ht="15.75" customHeight="1"/>
    <row r="72" spans="1:3" ht="15.75" customHeight="1"/>
    <row r="73" spans="1:3" ht="15.75" customHeight="1">
      <c r="A73" s="43" t="s">
        <v>120</v>
      </c>
    </row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15.75" customHeight="1"/>
    <row r="81" ht="15.75" customHeight="1"/>
    <row r="82" ht="15.75" customHeight="1"/>
    <row r="83" ht="28.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2">
    <mergeCell ref="B12:C12"/>
    <mergeCell ref="B42:C42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6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2025</vt:lpstr>
      <vt:lpstr>Desempenho 2025</vt:lpstr>
      <vt:lpstr>Efetividade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2025-09-08T14:57:29Z</cp:lastPrinted>
  <dcterms:created xsi:type="dcterms:W3CDTF">2016-06-10T12:45:00Z</dcterms:created>
  <dcterms:modified xsi:type="dcterms:W3CDTF">2025-09-08T14:57:35Z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