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Produção 2026" sheetId="2" r:id="rId1"/>
    <sheet name="Desempenho 2026" sheetId="3" r:id="rId2"/>
    <sheet name="Efetividade 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<sst xmlns="http://schemas.openxmlformats.org/spreadsheetml/2006/main" count="283" uniqueCount="178">
  <si>
    <t xml:space="preserve">Policlínica Estadual da Região Sudeste – Unidade Quirinópolis  - IPGSE </t>
  </si>
  <si>
    <t>Produção Assistencial 2026</t>
  </si>
  <si>
    <t>Atendimento Ambulatorial</t>
  </si>
  <si>
    <t xml:space="preserve">Meta mensal  </t>
  </si>
  <si>
    <t>FEVEREIRO</t>
  </si>
  <si>
    <t>Realizados</t>
  </si>
  <si>
    <t>Consultas Médicas</t>
  </si>
  <si>
    <t>Consultas Multiprofissional</t>
  </si>
  <si>
    <t>Consultas Médicas por Especialidades</t>
  </si>
  <si>
    <t xml:space="preserve">Meta mensal </t>
  </si>
  <si>
    <t>Angiologia/Cirurgia Vascular</t>
  </si>
  <si>
    <t>Cardiologia</t>
  </si>
  <si>
    <t xml:space="preserve">Coloproctologista </t>
  </si>
  <si>
    <t>Clínico Geral – linha do cuidado</t>
  </si>
  <si>
    <t>Dermatologia</t>
  </si>
  <si>
    <t>Endocrinologia</t>
  </si>
  <si>
    <t>Gastroenterologia</t>
  </si>
  <si>
    <t>Ginecologia</t>
  </si>
  <si>
    <t>Hematologia</t>
  </si>
  <si>
    <t>Infectologia</t>
  </si>
  <si>
    <t>Mastologia</t>
  </si>
  <si>
    <t>Nefrologia</t>
  </si>
  <si>
    <t>Neurologia</t>
  </si>
  <si>
    <t>Obstetrícia (pré-natal de alto risco)</t>
  </si>
  <si>
    <t xml:space="preserve">Oftalmologia </t>
  </si>
  <si>
    <t>Ortopedia/Traumatologia</t>
  </si>
  <si>
    <t>Otorrinolaringologia</t>
  </si>
  <si>
    <t>Pediatria</t>
  </si>
  <si>
    <t>Pneumologia</t>
  </si>
  <si>
    <t>Psiquiatria</t>
  </si>
  <si>
    <t>Reumatologia</t>
  </si>
  <si>
    <t>Urologia</t>
  </si>
  <si>
    <t>Total</t>
  </si>
  <si>
    <t>Especialidades Médicas</t>
  </si>
  <si>
    <t>Realizados Fevereiro</t>
  </si>
  <si>
    <t>Anestesiologia</t>
  </si>
  <si>
    <t>Consultas Não Médicas por Especialidades</t>
  </si>
  <si>
    <t>Enfermeiro</t>
  </si>
  <si>
    <t>Farmacêutico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</si>
  <si>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</si>
  <si>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>Fisioterapeuta</t>
  </si>
  <si>
    <t>Fonoaudiólogo</t>
  </si>
  <si>
    <t>Nutricionista</t>
  </si>
  <si>
    <t>Psicólogo</t>
  </si>
  <si>
    <t>Consulta Não Médica Exclusa da Meta</t>
  </si>
  <si>
    <t>Enfermagem (triagem)</t>
  </si>
  <si>
    <t>Sem meta</t>
  </si>
  <si>
    <t>Serviço Social</t>
  </si>
  <si>
    <t>Práticas Integrativas e complementares - PICS</t>
  </si>
  <si>
    <t>Arteterapia</t>
  </si>
  <si>
    <t>Sem Meta</t>
  </si>
  <si>
    <t>Meditação</t>
  </si>
  <si>
    <t>Musicoterapia</t>
  </si>
  <si>
    <t>Ventosa</t>
  </si>
  <si>
    <t>Aromaterapia</t>
  </si>
  <si>
    <t>Auriculoterapia</t>
  </si>
  <si>
    <t>Massoterapia</t>
  </si>
  <si>
    <t>Naturopático</t>
  </si>
  <si>
    <t>Consultas Farmacêuticas -  CAEF</t>
  </si>
  <si>
    <t>Consultas Farmacêuticas</t>
  </si>
  <si>
    <t>≥5% do processos atendidos no mês</t>
  </si>
  <si>
    <t>Total  de processos atendidos</t>
  </si>
  <si>
    <t>...</t>
  </si>
  <si>
    <t>Dispensação de Medicamentos - CAEF</t>
  </si>
  <si>
    <t>Dispensação de medicamentos</t>
  </si>
  <si>
    <r>
      <rPr>
        <b/>
        <sz val="12"/>
        <color rgb="FF000000"/>
        <rFont val="Calibri"/>
        <charset val="134"/>
      </rPr>
      <t>≥</t>
    </r>
    <r>
      <rPr>
        <b/>
        <sz val="12"/>
        <color rgb="FF000000"/>
        <rFont val="Arial"/>
        <charset val="134"/>
      </rPr>
      <t>50% do processo cadastrados</t>
    </r>
  </si>
  <si>
    <t>Total de processos cadastrados</t>
  </si>
  <si>
    <t>Procedimentos cirúrgicos ambulatoriais</t>
  </si>
  <si>
    <t>Cirurgia Menor Ambulatorial (cma)</t>
  </si>
  <si>
    <t>SADT EXTERNO - Ofertado</t>
  </si>
  <si>
    <t>Ofertados Fevereiro</t>
  </si>
  <si>
    <t>Audiometria</t>
  </si>
  <si>
    <t>Cistoscopia</t>
  </si>
  <si>
    <t>Colonoscopia</t>
  </si>
  <si>
    <t>Colposcopia</t>
  </si>
  <si>
    <t>Densitometria Óssea</t>
  </si>
  <si>
    <t>Doppler Vascular</t>
  </si>
  <si>
    <t>Ecocardiografia</t>
  </si>
  <si>
    <t>Eletrocardiografia</t>
  </si>
  <si>
    <t>Eletroencefalografia</t>
  </si>
  <si>
    <t>Eletroneuromiografia</t>
  </si>
  <si>
    <t>Endoscopia</t>
  </si>
  <si>
    <t>Espirometria</t>
  </si>
  <si>
    <t>Holter</t>
  </si>
  <si>
    <t>Mamograﬁa</t>
  </si>
  <si>
    <t>MAPA</t>
  </si>
  <si>
    <t>Punção aspirativa por agulha fina (PAAF):Mama</t>
  </si>
  <si>
    <t>Punção aspirativa por agulha fina (PAAF):Tireoide</t>
  </si>
  <si>
    <t>Punção aspirativa por agulha grossa</t>
  </si>
  <si>
    <t>Radiologia</t>
  </si>
  <si>
    <t>Teste Ergométrico</t>
  </si>
  <si>
    <t>Tomograﬁa</t>
  </si>
  <si>
    <t>Ultrassonograﬁa </t>
  </si>
  <si>
    <t>Urodinâmica</t>
  </si>
  <si>
    <t>Videolaringoscopia</t>
  </si>
  <si>
    <t>TOTAL</t>
  </si>
  <si>
    <t>SADT EXTERNO - Realizado</t>
  </si>
  <si>
    <t>SADT INTERNO - 
Laboratório</t>
  </si>
  <si>
    <t>Análises clínicas</t>
  </si>
  <si>
    <t>Demanda interna</t>
  </si>
  <si>
    <t>Patologia Clínica</t>
  </si>
  <si>
    <t>***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</si>
  <si>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</si>
  <si>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</si>
  <si>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</si>
  <si>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</si>
  <si>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</si>
  <si>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</si>
  <si>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</si>
  <si>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</si>
  <si>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</si>
  <si>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</si>
  <si>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</si>
  <si>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</si>
  <si>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</si>
  <si>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Cirurgia Oral</t>
  </si>
  <si>
    <t>Clínica de Terapia Renal Substitutiva</t>
  </si>
  <si>
    <t>Hemodiálise</t>
  </si>
  <si>
    <t>Treinamento diálise peritoneal</t>
  </si>
  <si>
    <t>Transporte para TRS</t>
  </si>
  <si>
    <t>VAN 1</t>
  </si>
  <si>
    <t>VAN 2</t>
  </si>
  <si>
    <t>Fonte: MV | SoulMV - POLICLÍNICA DE QUIRINOPOLIS DE 01/02/2026 - 28/02/2026</t>
  </si>
  <si>
    <t>Aprovado pela Diretoria Administrativa :</t>
  </si>
  <si>
    <t>Ricardo Martins Sousa</t>
  </si>
  <si>
    <t xml:space="preserve">Policlínica Estadual da Região Sudeste – Unidade Quirinópolis  -  IPGSE  </t>
  </si>
  <si>
    <t>INDICADORES E METAS DE DESEMPENHO Fevereiro 2026</t>
  </si>
  <si>
    <t xml:space="preserve">Indicador de Desempenho </t>
  </si>
  <si>
    <t>Meta Mensal</t>
  </si>
  <si>
    <t>1. Razão do Quantitativo de Consultas Ofertadas</t>
  </si>
  <si>
    <t>Número de consultas ofertadas</t>
  </si>
  <si>
    <t xml:space="preserve">Número de consultas propostas 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</si>
  <si>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</si>
  <si>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</si>
  <si>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</si>
  <si>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</si>
  <si>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≥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</si>
  <si>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</si>
  <si>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</si>
  <si>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</si>
  <si>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</si>
  <si>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</si>
  <si>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</si>
  <si>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</si>
  <si>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</si>
  <si>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</si>
  <si>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</si>
  <si>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</si>
  <si>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</si>
  <si>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Policlínica Estadual da Região Sudeste – Unidade Quirinópolis    - IPGSE</t>
  </si>
  <si>
    <t>Indicadores de Efetividade Fevereiro 2026</t>
  </si>
  <si>
    <t>Indicador de Gestão Ambulatorial (%)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</si>
  <si>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</si>
  <si>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</si>
  <si>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</si>
  <si>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</si>
  <si>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</si>
  <si>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</si>
  <si>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</si>
  <si>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</si>
  <si>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</si>
  <si>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</si>
  <si>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Emissões Otoacústica</t>
  </si>
  <si>
    <t>Nasofibroscopia</t>
  </si>
  <si>
    <t>Punção aspirativa por agulha fina (PAAF): mama</t>
  </si>
  <si>
    <t xml:space="preserve">Punção aspirativa por agulha fina (PAAF): tireóide </t>
  </si>
  <si>
    <t>Ressonância Magnética</t>
  </si>
  <si>
    <t>Taxa de Absenteísmo</t>
  </si>
  <si>
    <t>Profissão</t>
  </si>
  <si>
    <t>Estatutário</t>
  </si>
  <si>
    <t>Celetista</t>
  </si>
  <si>
    <t>Técnico de Enfermagem</t>
  </si>
  <si>
    <t>Médicos</t>
  </si>
  <si>
    <t>Biomédico</t>
  </si>
  <si>
    <t>Assistente social</t>
  </si>
  <si>
    <t>Áreas administrativas e de suporte</t>
  </si>
  <si>
    <t>Geral</t>
  </si>
  <si>
    <t>Rotatividade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</si>
</sst>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\ ?/?"/>
    <numFmt numFmtId="181" formatCode="m/d/yy"/>
    <numFmt numFmtId="182" formatCode="0.0%"/>
    <numFmt numFmtId="183" formatCode="&quot;R$&quot;\ #,##0.00"/>
  </numFmts>
  <fonts count="39">
    <font>
      <sz val="11"/>
      <color rgb="FF000000"/>
      <name val="Calibri"/>
      <charset val="134"/>
      <scheme val="minor"/>
    </font>
    <font>
      <sz val="12"/>
      <color rgb="FF000000"/>
      <name val="Arial"/>
      <charset val="134"/>
    </font>
    <font>
      <sz val="11"/>
      <name val="Calibri"/>
      <charset val="134"/>
    </font>
    <font>
      <b/>
      <sz val="12"/>
      <color theme="0"/>
      <name val="Arial"/>
      <charset val="134"/>
    </font>
    <font>
      <b/>
      <sz val="12"/>
      <color rgb="FF000000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0"/>
      <name val="Calibri"/>
      <charset val="134"/>
    </font>
    <font>
      <sz val="12"/>
      <color theme="0"/>
      <name val="Arial"/>
      <charset val="134"/>
    </font>
    <font>
      <b/>
      <sz val="12"/>
      <color theme="0"/>
      <name val="Calibri"/>
      <charset val="134"/>
    </font>
    <font>
      <sz val="12"/>
      <name val="Arial"/>
      <charset val="134"/>
    </font>
    <font>
      <sz val="14"/>
      <color rgb="FF000000"/>
      <name val="Calibri"/>
      <charset val="134"/>
      <scheme val="minor"/>
    </font>
    <font>
      <sz val="8"/>
      <color rgb="FF000000"/>
      <name val="Calibri"/>
      <charset val="134"/>
      <scheme val="minor"/>
    </font>
    <font>
      <b/>
      <sz val="10"/>
      <color rgb="FF000000"/>
      <name val="Arial"/>
      <charset val="134"/>
    </font>
    <font>
      <sz val="10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rgb="FF000000"/>
      <name val="Calibri"/>
      <charset val="134"/>
    </font>
  </fonts>
  <fills count="45">
    <fill>
      <patternFill patternType="none"/>
    </fill>
    <fill>
      <patternFill patternType="gray125"/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0" tint="-0.14996795556505"/>
      </left>
      <right/>
      <top style="thin">
        <color theme="0" tint="-0.14996795556505"/>
      </top>
      <bottom style="thin">
        <color theme="0" tint="-0.14996795556505"/>
      </bottom>
      <diagonal/>
    </border>
    <border>
      <left style="thin">
        <color theme="0" tint="-0.14996795556505"/>
      </left>
      <right/>
      <top/>
      <bottom/>
      <diagonal/>
    </border>
    <border>
      <left/>
      <right style="thin">
        <color theme="0" tint="-0.14996795556505"/>
      </right>
      <top style="thin">
        <color theme="0" tint="-0.14996795556505"/>
      </top>
      <bottom/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/>
      <right style="thin">
        <color theme="0" tint="-0.14996795556505"/>
      </right>
      <top/>
      <bottom/>
      <diagonal/>
    </border>
    <border>
      <left style="thin">
        <color theme="0" tint="-0.14996795556505"/>
      </left>
      <right style="thin">
        <color theme="0" tint="-0.14996795556505"/>
      </right>
      <top/>
      <bottom/>
      <diagonal/>
    </border>
    <border>
      <left style="thin">
        <color theme="0" tint="-0.14996795556505"/>
      </left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0" tint="-0.14996795556505"/>
      </left>
      <right/>
      <top/>
      <bottom style="thin">
        <color theme="0" tint="-0.14996795556505"/>
      </bottom>
      <diagonal/>
    </border>
    <border>
      <left/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4" borderId="10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6" applyNumberFormat="0" applyFill="0" applyAlignment="0" applyProtection="0">
      <alignment vertical="center"/>
    </xf>
    <xf numFmtId="0" fontId="25" fillId="0" borderId="106" applyNumberFormat="0" applyFill="0" applyAlignment="0" applyProtection="0">
      <alignment vertical="center"/>
    </xf>
    <xf numFmtId="0" fontId="26" fillId="0" borderId="10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5" borderId="108" applyNumberFormat="0" applyAlignment="0" applyProtection="0">
      <alignment vertical="center"/>
    </xf>
    <xf numFmtId="0" fontId="28" fillId="16" borderId="109" applyNumberFormat="0" applyAlignment="0" applyProtection="0">
      <alignment vertical="center"/>
    </xf>
    <xf numFmtId="0" fontId="29" fillId="16" borderId="108" applyNumberFormat="0" applyAlignment="0" applyProtection="0">
      <alignment vertical="center"/>
    </xf>
    <xf numFmtId="0" fontId="30" fillId="17" borderId="110" applyNumberFormat="0" applyAlignment="0" applyProtection="0">
      <alignment vertical="center"/>
    </xf>
    <xf numFmtId="0" fontId="31" fillId="0" borderId="111" applyNumberFormat="0" applyFill="0" applyAlignment="0" applyProtection="0">
      <alignment vertical="center"/>
    </xf>
    <xf numFmtId="0" fontId="32" fillId="0" borderId="112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18" fillId="0" borderId="0"/>
    <xf numFmtId="0" fontId="18" fillId="0" borderId="0"/>
  </cellStyleXfs>
  <cellXfs count="25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" fontId="4" fillId="5" borderId="3" xfId="0" applyNumberFormat="1" applyFont="1" applyFill="1" applyBorder="1" applyAlignment="1">
      <alignment horizontal="center" vertical="center" wrapText="1"/>
    </xf>
    <xf numFmtId="16" fontId="4" fillId="5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 wrapText="1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 vertical="center" wrapText="1"/>
    </xf>
    <xf numFmtId="9" fontId="1" fillId="0" borderId="9" xfId="3" applyNumberFormat="1" applyFont="1" applyBorder="1" applyAlignment="1">
      <alignment horizontal="center" vertical="center"/>
    </xf>
    <xf numFmtId="9" fontId="1" fillId="0" borderId="10" xfId="3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left"/>
    </xf>
    <xf numFmtId="10" fontId="1" fillId="0" borderId="0" xfId="0" applyNumberFormat="1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1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wrapText="1"/>
    </xf>
    <xf numFmtId="3" fontId="4" fillId="4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80" fontId="1" fillId="7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80" fontId="1" fillId="7" borderId="11" xfId="0" applyNumberFormat="1" applyFont="1" applyFill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180" fontId="4" fillId="7" borderId="1" xfId="0" applyNumberFormat="1" applyFont="1" applyFill="1" applyBorder="1" applyAlignment="1">
      <alignment horizontal="center" vertical="center"/>
    </xf>
    <xf numFmtId="9" fontId="4" fillId="7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wrapText="1"/>
    </xf>
    <xf numFmtId="3" fontId="1" fillId="7" borderId="0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6" fontId="3" fillId="6" borderId="12" xfId="0" applyNumberFormat="1" applyFont="1" applyFill="1" applyBorder="1" applyAlignment="1">
      <alignment horizontal="center" vertical="center"/>
    </xf>
    <xf numFmtId="16" fontId="3" fillId="6" borderId="13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/>
    </xf>
    <xf numFmtId="3" fontId="6" fillId="0" borderId="14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6" fontId="3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left"/>
    </xf>
    <xf numFmtId="180" fontId="1" fillId="7" borderId="1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left"/>
    </xf>
    <xf numFmtId="180" fontId="4" fillId="7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1" fontId="3" fillId="9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/>
    <xf numFmtId="0" fontId="4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9" fontId="4" fillId="11" borderId="18" xfId="0" applyNumberFormat="1" applyFont="1" applyFill="1" applyBorder="1" applyAlignment="1">
      <alignment horizontal="left" vertical="center" wrapText="1"/>
    </xf>
    <xf numFmtId="10" fontId="4" fillId="11" borderId="19" xfId="0" applyNumberFormat="1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9" fontId="3" fillId="3" borderId="28" xfId="0" applyNumberFormat="1" applyFont="1" applyFill="1" applyBorder="1" applyAlignment="1">
      <alignment horizontal="left" vertical="center" wrapText="1"/>
    </xf>
    <xf numFmtId="10" fontId="3" fillId="3" borderId="19" xfId="0" applyNumberFormat="1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6" borderId="33" xfId="0" applyFont="1" applyFill="1" applyBorder="1" applyAlignment="1">
      <alignment horizontal="right" vertical="center" wrapText="1"/>
    </xf>
    <xf numFmtId="9" fontId="3" fillId="6" borderId="34" xfId="0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35" xfId="0" applyFont="1" applyBorder="1"/>
    <xf numFmtId="0" fontId="1" fillId="0" borderId="36" xfId="0" applyFont="1" applyBorder="1"/>
    <xf numFmtId="0" fontId="3" fillId="3" borderId="26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right"/>
    </xf>
    <xf numFmtId="182" fontId="3" fillId="3" borderId="34" xfId="0" applyNumberFormat="1" applyFont="1" applyFill="1" applyBorder="1" applyAlignment="1">
      <alignment horizontal="left"/>
    </xf>
    <xf numFmtId="183" fontId="1" fillId="0" borderId="2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/>
    <xf numFmtId="4" fontId="1" fillId="0" borderId="39" xfId="0" applyNumberFormat="1" applyFont="1" applyBorder="1"/>
    <xf numFmtId="183" fontId="1" fillId="0" borderId="15" xfId="0" applyNumberFormat="1" applyFont="1" applyBorder="1" applyAlignment="1">
      <alignment horizontal="center" vertical="center"/>
    </xf>
    <xf numFmtId="3" fontId="7" fillId="0" borderId="40" xfId="0" applyNumberFormat="1" applyFont="1" applyFill="1" applyBorder="1" applyAlignment="1">
      <alignment horizontal="left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3" fontId="3" fillId="6" borderId="49" xfId="0" applyNumberFormat="1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3" fontId="3" fillId="6" borderId="52" xfId="0" applyNumberFormat="1" applyFont="1" applyFill="1" applyBorder="1" applyAlignment="1">
      <alignment horizontal="center" vertical="center" wrapText="1"/>
    </xf>
    <xf numFmtId="3" fontId="3" fillId="6" borderId="53" xfId="0" applyNumberFormat="1" applyFont="1" applyFill="1" applyBorder="1" applyAlignment="1">
      <alignment horizontal="center" vertical="center" wrapText="1"/>
    </xf>
    <xf numFmtId="0" fontId="0" fillId="0" borderId="54" xfId="0" applyFont="1" applyBorder="1" applyAlignment="1"/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3" fontId="3" fillId="6" borderId="58" xfId="0" applyNumberFormat="1" applyFont="1" applyFill="1" applyBorder="1" applyAlignment="1">
      <alignment horizontal="center" vertical="center" wrapText="1"/>
    </xf>
    <xf numFmtId="3" fontId="3" fillId="10" borderId="59" xfId="0" applyNumberFormat="1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3" fontId="3" fillId="6" borderId="1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3" fontId="6" fillId="0" borderId="61" xfId="0" applyNumberFormat="1" applyFont="1" applyBorder="1" applyAlignment="1">
      <alignment horizontal="center" vertical="center" wrapText="1"/>
    </xf>
    <xf numFmtId="3" fontId="6" fillId="0" borderId="43" xfId="0" applyNumberFormat="1" applyFont="1" applyBorder="1" applyAlignment="1">
      <alignment horizontal="center" vertical="center" wrapText="1"/>
    </xf>
    <xf numFmtId="0" fontId="1" fillId="12" borderId="6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3" fontId="6" fillId="0" borderId="63" xfId="0" applyNumberFormat="1" applyFont="1" applyBorder="1" applyAlignment="1">
      <alignment horizontal="center" vertical="center" wrapText="1"/>
    </xf>
    <xf numFmtId="0" fontId="1" fillId="12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12" borderId="67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12" borderId="6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12" borderId="70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70" xfId="0" applyFont="1" applyBorder="1" applyAlignment="1"/>
    <xf numFmtId="0" fontId="0" fillId="0" borderId="68" xfId="0" applyFont="1" applyBorder="1" applyAlignment="1"/>
    <xf numFmtId="0" fontId="6" fillId="0" borderId="3" xfId="0" applyFont="1" applyBorder="1" applyAlignment="1">
      <alignment horizontal="center" vertical="center" wrapText="1"/>
    </xf>
    <xf numFmtId="3" fontId="6" fillId="0" borderId="71" xfId="0" applyNumberFormat="1" applyFont="1" applyBorder="1" applyAlignment="1">
      <alignment horizontal="center" vertical="center" wrapText="1"/>
    </xf>
    <xf numFmtId="3" fontId="6" fillId="0" borderId="72" xfId="0" applyNumberFormat="1" applyFont="1" applyBorder="1" applyAlignment="1">
      <alignment horizontal="center" vertical="center" wrapText="1"/>
    </xf>
    <xf numFmtId="0" fontId="0" fillId="0" borderId="73" xfId="0" applyFont="1" applyBorder="1" applyAlignment="1"/>
    <xf numFmtId="0" fontId="0" fillId="0" borderId="74" xfId="0" applyFont="1" applyBorder="1" applyAlignment="1"/>
    <xf numFmtId="0" fontId="3" fillId="6" borderId="3" xfId="0" applyFont="1" applyFill="1" applyBorder="1" applyAlignment="1">
      <alignment horizontal="center" vertical="center" wrapText="1"/>
    </xf>
    <xf numFmtId="3" fontId="3" fillId="6" borderId="75" xfId="0" applyNumberFormat="1" applyFont="1" applyFill="1" applyBorder="1" applyAlignment="1">
      <alignment horizontal="center" vertical="center" wrapText="1"/>
    </xf>
    <xf numFmtId="16" fontId="3" fillId="8" borderId="7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3" fillId="6" borderId="77" xfId="0" applyFont="1" applyFill="1" applyBorder="1" applyAlignment="1">
      <alignment horizontal="center" vertical="center" wrapText="1"/>
    </xf>
    <xf numFmtId="3" fontId="3" fillId="6" borderId="78" xfId="0" applyNumberFormat="1" applyFont="1" applyFill="1" applyBorder="1" applyAlignment="1">
      <alignment horizontal="center" vertical="center" wrapText="1"/>
    </xf>
    <xf numFmtId="3" fontId="3" fillId="10" borderId="79" xfId="0" applyNumberFormat="1" applyFont="1" applyFill="1" applyBorder="1" applyAlignment="1">
      <alignment horizontal="center" vertical="center" wrapText="1"/>
    </xf>
    <xf numFmtId="0" fontId="3" fillId="6" borderId="80" xfId="0" applyFont="1" applyFill="1" applyBorder="1" applyAlignment="1">
      <alignment horizontal="center" vertical="center" wrapText="1"/>
    </xf>
    <xf numFmtId="3" fontId="3" fillId="10" borderId="81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3" fontId="6" fillId="0" borderId="57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6" fillId="0" borderId="60" xfId="0" applyNumberFormat="1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3" fontId="3" fillId="6" borderId="83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6" borderId="86" xfId="0" applyFont="1" applyFill="1" applyBorder="1" applyAlignment="1">
      <alignment horizontal="center" vertical="center" wrapText="1"/>
    </xf>
    <xf numFmtId="3" fontId="3" fillId="6" borderId="87" xfId="0" applyNumberFormat="1" applyFont="1" applyFill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wrapText="1"/>
    </xf>
    <xf numFmtId="0" fontId="3" fillId="6" borderId="82" xfId="0" applyFont="1" applyFill="1" applyBorder="1" applyAlignment="1">
      <alignment horizontal="center" vertical="center" wrapText="1"/>
    </xf>
    <xf numFmtId="16" fontId="3" fillId="8" borderId="88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3" fillId="6" borderId="89" xfId="0" applyNumberFormat="1" applyFont="1" applyFill="1" applyBorder="1" applyAlignment="1">
      <alignment horizontal="center" vertical="center" wrapText="1"/>
    </xf>
    <xf numFmtId="0" fontId="1" fillId="7" borderId="90" xfId="0" applyFont="1" applyFill="1" applyBorder="1" applyAlignment="1">
      <alignment horizontal="center" vertical="center" wrapText="1"/>
    </xf>
    <xf numFmtId="3" fontId="1" fillId="0" borderId="56" xfId="0" applyNumberFormat="1" applyFont="1" applyFill="1" applyBorder="1" applyAlignment="1">
      <alignment horizontal="center" vertical="center" wrapText="1"/>
    </xf>
    <xf numFmtId="3" fontId="3" fillId="6" borderId="91" xfId="0" applyNumberFormat="1" applyFont="1" applyFill="1" applyBorder="1" applyAlignment="1">
      <alignment horizontal="center" vertical="center" wrapText="1"/>
    </xf>
    <xf numFmtId="16" fontId="3" fillId="10" borderId="92" xfId="0" applyNumberFormat="1" applyFont="1" applyFill="1" applyBorder="1" applyAlignment="1">
      <alignment horizontal="center" vertical="center" wrapText="1"/>
    </xf>
    <xf numFmtId="3" fontId="3" fillId="6" borderId="80" xfId="0" applyNumberFormat="1" applyFont="1" applyFill="1" applyBorder="1" applyAlignment="1">
      <alignment horizontal="center" vertical="center" wrapText="1"/>
    </xf>
    <xf numFmtId="0" fontId="3" fillId="10" borderId="79" xfId="0" applyFont="1" applyFill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3" fontId="6" fillId="13" borderId="1" xfId="0" applyNumberFormat="1" applyFont="1" applyFill="1" applyBorder="1" applyAlignment="1" applyProtection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3" fontId="6" fillId="13" borderId="2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" fontId="3" fillId="10" borderId="79" xfId="0" applyNumberFormat="1" applyFont="1" applyFill="1" applyBorder="1" applyAlignment="1">
      <alignment horizontal="center" vertical="center" wrapText="1"/>
    </xf>
    <xf numFmtId="0" fontId="3" fillId="10" borderId="8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3" fillId="6" borderId="94" xfId="0" applyNumberFormat="1" applyFont="1" applyFill="1" applyBorder="1" applyAlignment="1">
      <alignment horizontal="center" vertical="center" wrapText="1"/>
    </xf>
    <xf numFmtId="16" fontId="3" fillId="8" borderId="95" xfId="0" applyNumberFormat="1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3" fontId="3" fillId="6" borderId="96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3" fontId="3" fillId="6" borderId="97" xfId="0" applyNumberFormat="1" applyFont="1" applyFill="1" applyBorder="1" applyAlignment="1">
      <alignment horizontal="center" vertical="center" wrapText="1"/>
    </xf>
    <xf numFmtId="16" fontId="3" fillId="8" borderId="98" xfId="0" applyNumberFormat="1" applyFont="1" applyFill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/>
    </xf>
    <xf numFmtId="3" fontId="4" fillId="0" borderId="99" xfId="0" applyNumberFormat="1" applyFont="1" applyBorder="1" applyAlignment="1">
      <alignment horizontal="center" vertical="center"/>
    </xf>
    <xf numFmtId="3" fontId="3" fillId="6" borderId="100" xfId="0" applyNumberFormat="1" applyFont="1" applyFill="1" applyBorder="1" applyAlignment="1">
      <alignment horizontal="center" vertical="center" wrapText="1"/>
    </xf>
    <xf numFmtId="16" fontId="3" fillId="8" borderId="101" xfId="0" applyNumberFormat="1" applyFont="1" applyFill="1" applyBorder="1" applyAlignment="1">
      <alignment horizontal="center" vertical="center" wrapText="1"/>
    </xf>
    <xf numFmtId="3" fontId="4" fillId="7" borderId="25" xfId="0" applyNumberFormat="1" applyFont="1" applyFill="1" applyBorder="1" applyAlignment="1">
      <alignment horizontal="center" vertical="center" wrapText="1"/>
    </xf>
    <xf numFmtId="3" fontId="5" fillId="0" borderId="102" xfId="0" applyNumberFormat="1" applyFont="1" applyBorder="1" applyAlignment="1">
      <alignment horizontal="center" vertical="center" wrapText="1"/>
    </xf>
    <xf numFmtId="3" fontId="4" fillId="7" borderId="10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4" fillId="7" borderId="104" xfId="0" applyNumberFormat="1" applyFont="1" applyFill="1" applyBorder="1" applyAlignment="1">
      <alignment horizontal="center" vertical="center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  <cellStyle name="Normal 3" xfId="50"/>
  </cellStyles>
  <tableStyles count="0" defaultTableStyle="TableStyleMedium2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895350</xdr:colOff>
      <xdr:row>0</xdr:row>
      <xdr:rowOff>85725</xdr:rowOff>
    </xdr:from>
    <xdr:ext cx="2819400" cy="800100"/>
    <xdr:pic>
      <xdr:nvPicPr>
        <xdr:cNvPr id="2" name="image2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895350" y="85725"/>
          <a:ext cx="2819400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552450</xdr:colOff>
      <xdr:row>0</xdr:row>
      <xdr:rowOff>200025</xdr:rowOff>
    </xdr:from>
    <xdr:ext cx="3990975" cy="790575"/>
    <xdr:pic>
      <xdr:nvPicPr>
        <xdr:cNvPr id="2" name="image2.png" title="Imagem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52450" y="2000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457201</xdr:colOff>
      <xdr:row>0</xdr:row>
      <xdr:rowOff>57151</xdr:rowOff>
    </xdr:from>
    <xdr:ext cx="3600450" cy="876300"/>
    <xdr:pic>
      <xdr:nvPicPr>
        <xdr:cNvPr id="2" name="image2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57200" y="57150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6"/>
  <sheetViews>
    <sheetView tabSelected="1" topLeftCell="A50" workbookViewId="0">
      <selection activeCell="E13" sqref="E13"/>
    </sheetView>
  </sheetViews>
  <sheetFormatPr defaultColWidth="14.4285714285714" defaultRowHeight="15" customHeight="1" outlineLevelCol="7"/>
  <cols>
    <col min="1" max="1" width="32.5714285714286" customWidth="1"/>
    <col min="2" max="2" width="15.5714285714286" customWidth="1"/>
    <col min="3" max="3" width="23" customWidth="1"/>
  </cols>
  <sheetData>
    <row r="1" ht="73.5" customHeight="1" spans="1:3">
      <c r="A1" s="114"/>
      <c r="B1" s="115"/>
      <c r="C1" s="116"/>
    </row>
    <row r="2" ht="33.75" customHeight="1" spans="1:3">
      <c r="A2" s="117" t="s">
        <v>0</v>
      </c>
      <c r="B2" s="118"/>
      <c r="C2" s="118"/>
    </row>
    <row r="3" ht="19.5" customHeight="1" spans="1:3">
      <c r="A3" s="119" t="s">
        <v>1</v>
      </c>
      <c r="B3" s="120"/>
      <c r="C3" s="120"/>
    </row>
    <row r="4" ht="19.5" customHeight="1" spans="1:3">
      <c r="A4" s="121" t="s">
        <v>2</v>
      </c>
      <c r="B4" s="122" t="s">
        <v>3</v>
      </c>
      <c r="C4" s="123" t="s">
        <v>4</v>
      </c>
    </row>
    <row r="5" ht="16.5" customHeight="1" spans="1:4">
      <c r="A5" s="124"/>
      <c r="B5" s="125"/>
      <c r="C5" s="126" t="s">
        <v>5</v>
      </c>
      <c r="D5" s="127"/>
    </row>
    <row r="6" ht="24.75" customHeight="1" spans="1:3">
      <c r="A6" s="128" t="s">
        <v>6</v>
      </c>
      <c r="B6" s="129">
        <v>2800</v>
      </c>
      <c r="C6" s="129">
        <f>C32</f>
        <v>2891</v>
      </c>
    </row>
    <row r="7" ht="22.5" customHeight="1" spans="1:3">
      <c r="A7" s="1" t="s">
        <v>7</v>
      </c>
      <c r="B7" s="130">
        <v>4200</v>
      </c>
      <c r="C7" s="131">
        <f>C43</f>
        <v>4315</v>
      </c>
    </row>
    <row r="8" ht="22.5" customHeight="1" spans="1:3">
      <c r="A8" s="132" t="s">
        <v>8</v>
      </c>
      <c r="B8" s="133" t="s">
        <v>9</v>
      </c>
      <c r="C8" s="134" t="str">
        <f>C4</f>
        <v>FEVEREIRO</v>
      </c>
    </row>
    <row r="9" ht="18.75" customHeight="1" spans="1:6">
      <c r="A9" s="135"/>
      <c r="B9" s="125"/>
      <c r="C9" s="136" t="s">
        <v>5</v>
      </c>
      <c r="D9" s="137"/>
      <c r="E9" s="137"/>
      <c r="F9" s="137"/>
    </row>
    <row r="10" ht="21" customHeight="1" spans="1:6">
      <c r="A10" s="1" t="s">
        <v>10</v>
      </c>
      <c r="B10" s="138">
        <v>2800</v>
      </c>
      <c r="C10" s="139">
        <v>61</v>
      </c>
      <c r="D10" s="140"/>
      <c r="E10" s="141"/>
      <c r="F10" s="83"/>
    </row>
    <row r="11" ht="21" customHeight="1" spans="1:6">
      <c r="A11" s="142" t="s">
        <v>11</v>
      </c>
      <c r="B11" s="143"/>
      <c r="C11" s="139">
        <v>323</v>
      </c>
      <c r="D11" s="144"/>
      <c r="E11" s="145"/>
      <c r="F11" s="83"/>
    </row>
    <row r="12" ht="21" customHeight="1" spans="1:6">
      <c r="A12" s="146" t="s">
        <v>12</v>
      </c>
      <c r="B12" s="143"/>
      <c r="C12" s="139">
        <v>49</v>
      </c>
      <c r="D12" s="140"/>
      <c r="E12" s="141"/>
      <c r="F12" s="83"/>
    </row>
    <row r="13" ht="21" customHeight="1" spans="1:6">
      <c r="A13" s="1" t="s">
        <v>13</v>
      </c>
      <c r="B13" s="143"/>
      <c r="C13" s="139">
        <v>220</v>
      </c>
      <c r="D13" s="140"/>
      <c r="E13" s="147"/>
      <c r="F13" s="83"/>
    </row>
    <row r="14" ht="21" customHeight="1" spans="1:6">
      <c r="A14" s="1" t="s">
        <v>14</v>
      </c>
      <c r="B14" s="143"/>
      <c r="C14" s="139">
        <v>194</v>
      </c>
      <c r="D14" s="148"/>
      <c r="E14" s="149"/>
      <c r="F14" s="83"/>
    </row>
    <row r="15" ht="21" customHeight="1" spans="1:6">
      <c r="A15" s="1" t="s">
        <v>15</v>
      </c>
      <c r="B15" s="143"/>
      <c r="C15" s="139">
        <v>326</v>
      </c>
      <c r="D15" s="148"/>
      <c r="E15" s="149"/>
      <c r="F15" s="83"/>
    </row>
    <row r="16" ht="21" customHeight="1" spans="1:6">
      <c r="A16" s="1" t="s">
        <v>16</v>
      </c>
      <c r="B16" s="143"/>
      <c r="C16" s="139">
        <v>83</v>
      </c>
      <c r="D16" s="148"/>
      <c r="E16" s="149"/>
      <c r="F16" s="83"/>
    </row>
    <row r="17" ht="21" customHeight="1" spans="1:6">
      <c r="A17" s="1" t="s">
        <v>17</v>
      </c>
      <c r="B17" s="143"/>
      <c r="C17" s="139">
        <v>159</v>
      </c>
      <c r="D17" s="148"/>
      <c r="E17" s="149"/>
      <c r="F17" s="83"/>
    </row>
    <row r="18" ht="21" customHeight="1" spans="1:6">
      <c r="A18" s="1" t="s">
        <v>18</v>
      </c>
      <c r="B18" s="143"/>
      <c r="C18" s="139">
        <v>29</v>
      </c>
      <c r="D18" s="150"/>
      <c r="E18" s="149"/>
      <c r="F18" s="83"/>
    </row>
    <row r="19" ht="21" customHeight="1" spans="1:6">
      <c r="A19" s="1" t="s">
        <v>19</v>
      </c>
      <c r="B19" s="143"/>
      <c r="C19" s="139">
        <v>2</v>
      </c>
      <c r="D19" s="148"/>
      <c r="E19" s="149"/>
      <c r="F19" s="83"/>
    </row>
    <row r="20" ht="21" customHeight="1" spans="1:6">
      <c r="A20" s="1" t="s">
        <v>20</v>
      </c>
      <c r="B20" s="143"/>
      <c r="C20" s="139">
        <v>49</v>
      </c>
      <c r="D20" s="150"/>
      <c r="E20" s="149"/>
      <c r="F20" s="83"/>
    </row>
    <row r="21" ht="21" customHeight="1" spans="1:6">
      <c r="A21" s="1" t="s">
        <v>21</v>
      </c>
      <c r="B21" s="143"/>
      <c r="C21" s="151">
        <v>81</v>
      </c>
      <c r="D21" s="148"/>
      <c r="E21" s="149"/>
      <c r="F21" s="83"/>
    </row>
    <row r="22" ht="21" customHeight="1" spans="1:6">
      <c r="A22" s="1" t="s">
        <v>22</v>
      </c>
      <c r="B22" s="143"/>
      <c r="C22" s="139">
        <v>172</v>
      </c>
      <c r="D22" s="150"/>
      <c r="E22" s="149"/>
      <c r="F22" s="83"/>
    </row>
    <row r="23" ht="30" customHeight="1" spans="1:6">
      <c r="A23" s="1" t="s">
        <v>23</v>
      </c>
      <c r="B23" s="143"/>
      <c r="C23" s="139">
        <v>21</v>
      </c>
      <c r="D23" s="148"/>
      <c r="E23" s="149"/>
      <c r="F23" s="83"/>
    </row>
    <row r="24" ht="21" customHeight="1" spans="1:6">
      <c r="A24" s="1" t="s">
        <v>24</v>
      </c>
      <c r="B24" s="143"/>
      <c r="C24" s="139">
        <v>248</v>
      </c>
      <c r="D24" s="140"/>
      <c r="E24" s="149"/>
      <c r="F24" s="83"/>
    </row>
    <row r="25" ht="21" customHeight="1" spans="1:6">
      <c r="A25" s="1" t="s">
        <v>25</v>
      </c>
      <c r="B25" s="143"/>
      <c r="C25" s="139">
        <v>318</v>
      </c>
      <c r="D25" s="148"/>
      <c r="E25" s="149"/>
      <c r="F25" s="83"/>
    </row>
    <row r="26" ht="21" customHeight="1" spans="1:6">
      <c r="A26" s="1" t="s">
        <v>26</v>
      </c>
      <c r="B26" s="143"/>
      <c r="C26" s="139">
        <v>111</v>
      </c>
      <c r="D26" s="148"/>
      <c r="E26" s="149"/>
      <c r="F26" s="83"/>
    </row>
    <row r="27" ht="21" customHeight="1" spans="1:6">
      <c r="A27" s="1" t="s">
        <v>27</v>
      </c>
      <c r="B27" s="143"/>
      <c r="C27" s="139">
        <v>17</v>
      </c>
      <c r="D27" s="152"/>
      <c r="E27" s="149"/>
      <c r="F27" s="83"/>
    </row>
    <row r="28" ht="21" customHeight="1" spans="1:6">
      <c r="A28" s="1" t="s">
        <v>28</v>
      </c>
      <c r="B28" s="143"/>
      <c r="C28" s="139">
        <v>61</v>
      </c>
      <c r="D28" s="152"/>
      <c r="E28" s="149"/>
      <c r="F28" s="83"/>
    </row>
    <row r="29" ht="21" customHeight="1" spans="1:6">
      <c r="A29" s="1" t="s">
        <v>29</v>
      </c>
      <c r="B29" s="143"/>
      <c r="C29" s="139">
        <v>116</v>
      </c>
      <c r="D29" s="152"/>
      <c r="E29" s="153"/>
      <c r="F29" s="83"/>
    </row>
    <row r="30" ht="21" customHeight="1" spans="1:6">
      <c r="A30" s="1" t="s">
        <v>30</v>
      </c>
      <c r="B30" s="143"/>
      <c r="C30" s="139">
        <v>156</v>
      </c>
      <c r="D30" s="152"/>
      <c r="E30" s="149"/>
      <c r="F30" s="83"/>
    </row>
    <row r="31" ht="21" customHeight="1" spans="1:6">
      <c r="A31" s="1" t="s">
        <v>31</v>
      </c>
      <c r="B31" s="143"/>
      <c r="C31" s="139">
        <v>95</v>
      </c>
      <c r="D31" s="154"/>
      <c r="E31" s="155"/>
      <c r="F31" s="137"/>
    </row>
    <row r="32" ht="21" customHeight="1" spans="1:5">
      <c r="A32" s="156" t="s">
        <v>32</v>
      </c>
      <c r="B32" s="157"/>
      <c r="C32" s="158">
        <f>SUM(C10:C31)</f>
        <v>2891</v>
      </c>
      <c r="D32" s="159"/>
      <c r="E32" s="160"/>
    </row>
    <row r="33" ht="27.75" customHeight="1" spans="1:3">
      <c r="A33" s="161" t="s">
        <v>33</v>
      </c>
      <c r="B33" s="162" t="s">
        <v>9</v>
      </c>
      <c r="C33" s="163" t="s">
        <v>34</v>
      </c>
    </row>
    <row r="34" ht="21" customHeight="1" spans="1:3">
      <c r="A34" s="164" t="s">
        <v>35</v>
      </c>
      <c r="B34" s="165">
        <v>88</v>
      </c>
      <c r="C34" s="166">
        <v>57</v>
      </c>
    </row>
    <row r="35" ht="21" customHeight="1" spans="1:3">
      <c r="A35" s="167" t="s">
        <v>36</v>
      </c>
      <c r="B35" s="168" t="s">
        <v>9</v>
      </c>
      <c r="C35" s="169" t="str">
        <f>C33</f>
        <v>Realizados Fevereiro</v>
      </c>
    </row>
    <row r="36" ht="21.75" customHeight="1" spans="1:3">
      <c r="A36" s="170"/>
      <c r="B36" s="125"/>
      <c r="C36" s="171"/>
    </row>
    <row r="37" ht="22.5" customHeight="1" spans="1:3">
      <c r="A37" s="172" t="s">
        <v>37</v>
      </c>
      <c r="B37" s="173">
        <v>4200</v>
      </c>
      <c r="C37" s="158">
        <v>1166</v>
      </c>
    </row>
    <row r="38" ht="22.5" customHeight="1" spans="1:8">
      <c r="A38" s="172" t="s">
        <v>38</v>
      </c>
      <c r="B38" s="174"/>
      <c r="C38" s="158">
        <v>565</v>
      </c>
      <c r="D38" s="175"/>
      <c r="E38" s="175"/>
      <c r="F38" s="176" t="s">
        <v>39</v>
      </c>
      <c r="G38" s="177"/>
      <c r="H38" s="177"/>
    </row>
    <row r="39" ht="22.5" customHeight="1" spans="1:3">
      <c r="A39" s="172" t="s">
        <v>40</v>
      </c>
      <c r="B39" s="174"/>
      <c r="C39" s="158">
        <v>967</v>
      </c>
    </row>
    <row r="40" ht="22.5" customHeight="1" spans="1:3">
      <c r="A40" s="172" t="s">
        <v>41</v>
      </c>
      <c r="B40" s="174"/>
      <c r="C40" s="158">
        <v>10</v>
      </c>
    </row>
    <row r="41" ht="22.5" customHeight="1" spans="1:3">
      <c r="A41" s="178" t="s">
        <v>42</v>
      </c>
      <c r="B41" s="174"/>
      <c r="C41" s="158">
        <v>695</v>
      </c>
    </row>
    <row r="42" ht="21.75" customHeight="1" spans="1:3">
      <c r="A42" s="179" t="s">
        <v>43</v>
      </c>
      <c r="B42" s="174"/>
      <c r="C42" s="158">
        <v>912</v>
      </c>
    </row>
    <row r="43" ht="21.75" customHeight="1" spans="1:3">
      <c r="A43" s="180" t="s">
        <v>32</v>
      </c>
      <c r="B43" s="181"/>
      <c r="C43" s="158">
        <f>SUM(C37:C42)</f>
        <v>4315</v>
      </c>
    </row>
    <row r="44" ht="33.75" customHeight="1" spans="1:3">
      <c r="A44" s="182" t="s">
        <v>44</v>
      </c>
      <c r="B44" s="183" t="s">
        <v>9</v>
      </c>
      <c r="C44" s="163" t="str">
        <f>C35</f>
        <v>Realizados Fevereiro</v>
      </c>
    </row>
    <row r="45" ht="22.5" customHeight="1" spans="1:3">
      <c r="A45" s="184" t="s">
        <v>45</v>
      </c>
      <c r="B45" s="185" t="s">
        <v>46</v>
      </c>
      <c r="C45" s="186">
        <v>1692</v>
      </c>
    </row>
    <row r="46" ht="22.5" customHeight="1" spans="1:3">
      <c r="A46" s="184" t="s">
        <v>47</v>
      </c>
      <c r="B46" s="187"/>
      <c r="C46" s="186">
        <v>210</v>
      </c>
    </row>
    <row r="47" ht="22.5" customHeight="1" spans="1:3">
      <c r="A47" s="184" t="s">
        <v>32</v>
      </c>
      <c r="B47" s="187"/>
      <c r="C47" s="188">
        <f>SUM(C45:C46)</f>
        <v>1902</v>
      </c>
    </row>
    <row r="48" ht="31.5" customHeight="1" spans="1:3">
      <c r="A48" s="189" t="s">
        <v>48</v>
      </c>
      <c r="B48" s="190" t="s">
        <v>9</v>
      </c>
      <c r="C48" s="163" t="str">
        <f>C44</f>
        <v>Realizados Fevereiro</v>
      </c>
    </row>
    <row r="49" ht="22.5" customHeight="1" spans="1:3">
      <c r="A49" s="184" t="s">
        <v>49</v>
      </c>
      <c r="B49" s="191" t="s">
        <v>50</v>
      </c>
      <c r="C49" s="192">
        <v>1</v>
      </c>
    </row>
    <row r="50" ht="22.5" customHeight="1" spans="1:3">
      <c r="A50" s="184" t="s">
        <v>51</v>
      </c>
      <c r="B50" s="193"/>
      <c r="C50" s="192">
        <v>6</v>
      </c>
    </row>
    <row r="51" ht="22.5" customHeight="1" spans="1:3">
      <c r="A51" s="184" t="s">
        <v>52</v>
      </c>
      <c r="B51" s="193"/>
      <c r="C51" s="192">
        <v>5</v>
      </c>
    </row>
    <row r="52" ht="22.5" customHeight="1" spans="1:3">
      <c r="A52" s="184" t="s">
        <v>53</v>
      </c>
      <c r="B52" s="193"/>
      <c r="C52" s="192">
        <v>10</v>
      </c>
    </row>
    <row r="53" ht="22.5" customHeight="1" spans="1:3">
      <c r="A53" s="194" t="s">
        <v>54</v>
      </c>
      <c r="B53" s="193"/>
      <c r="C53" s="192">
        <v>145</v>
      </c>
    </row>
    <row r="54" ht="22.5" customHeight="1" spans="1:3">
      <c r="A54" s="195" t="s">
        <v>55</v>
      </c>
      <c r="B54" s="193"/>
      <c r="C54" s="192">
        <v>38</v>
      </c>
    </row>
    <row r="55" ht="22.5" customHeight="1" spans="1:3">
      <c r="A55" s="195" t="s">
        <v>56</v>
      </c>
      <c r="B55" s="193"/>
      <c r="C55" s="192">
        <v>84</v>
      </c>
    </row>
    <row r="56" ht="22.5" customHeight="1" spans="1:3">
      <c r="A56" s="196" t="s">
        <v>57</v>
      </c>
      <c r="B56" s="193"/>
      <c r="C56" s="192">
        <v>231</v>
      </c>
    </row>
    <row r="57" ht="22.5" customHeight="1" spans="1:3">
      <c r="A57" s="197" t="s">
        <v>32</v>
      </c>
      <c r="B57" s="198"/>
      <c r="C57" s="199">
        <f>SUM(C49:C56)</f>
        <v>520</v>
      </c>
    </row>
    <row r="58" ht="34.5" customHeight="1" spans="1:3">
      <c r="A58" s="200" t="s">
        <v>58</v>
      </c>
      <c r="B58" s="162" t="s">
        <v>9</v>
      </c>
      <c r="C58" s="201" t="str">
        <f>C48</f>
        <v>Realizados Fevereiro</v>
      </c>
    </row>
    <row r="59" ht="50.25" customHeight="1" spans="1:3">
      <c r="A59" s="202" t="s">
        <v>59</v>
      </c>
      <c r="B59" s="203" t="s">
        <v>60</v>
      </c>
      <c r="C59" s="192">
        <v>565</v>
      </c>
    </row>
    <row r="60" ht="27" customHeight="1" spans="1:3">
      <c r="A60" s="202" t="s">
        <v>61</v>
      </c>
      <c r="B60" s="204" t="s">
        <v>62</v>
      </c>
      <c r="C60" s="192">
        <v>10658</v>
      </c>
    </row>
    <row r="61" ht="41.25" customHeight="1" spans="1:3">
      <c r="A61" s="161" t="s">
        <v>63</v>
      </c>
      <c r="B61" s="205" t="s">
        <v>9</v>
      </c>
      <c r="C61" s="163" t="str">
        <f>C58</f>
        <v>Realizados Fevereiro</v>
      </c>
    </row>
    <row r="62" ht="45" customHeight="1" spans="1:3">
      <c r="A62" s="206" t="s">
        <v>64</v>
      </c>
      <c r="B62" s="204" t="s">
        <v>65</v>
      </c>
      <c r="C62" s="192">
        <v>18413</v>
      </c>
    </row>
    <row r="63" ht="34.5" customHeight="1" spans="1:3">
      <c r="A63" s="81" t="s">
        <v>66</v>
      </c>
      <c r="B63" s="204" t="s">
        <v>62</v>
      </c>
      <c r="C63" s="192">
        <v>17709</v>
      </c>
    </row>
    <row r="64" ht="45" customHeight="1" spans="1:3">
      <c r="A64" s="182" t="s">
        <v>67</v>
      </c>
      <c r="B64" s="162" t="s">
        <v>9</v>
      </c>
      <c r="C64" s="163" t="str">
        <f>C61</f>
        <v>Realizados Fevereiro</v>
      </c>
    </row>
    <row r="65" ht="33.75" customHeight="1" spans="1:3">
      <c r="A65" s="81" t="s">
        <v>68</v>
      </c>
      <c r="B65" s="131" t="s">
        <v>50</v>
      </c>
      <c r="C65" s="207">
        <v>80</v>
      </c>
    </row>
    <row r="66" ht="18" customHeight="1" spans="1:3">
      <c r="A66" s="208" t="s">
        <v>69</v>
      </c>
      <c r="B66" s="190" t="s">
        <v>9</v>
      </c>
      <c r="C66" s="209" t="s">
        <v>70</v>
      </c>
    </row>
    <row r="67" ht="13.5" customHeight="1" spans="1:3">
      <c r="A67" s="210"/>
      <c r="B67" s="125"/>
      <c r="C67" s="211"/>
    </row>
    <row r="68" ht="22.5" customHeight="1" spans="1:3">
      <c r="A68" s="212" t="s">
        <v>71</v>
      </c>
      <c r="B68" s="213">
        <v>5</v>
      </c>
      <c r="C68" s="128">
        <v>10</v>
      </c>
    </row>
    <row r="69" ht="22.5" customHeight="1" spans="1:3">
      <c r="A69" s="172" t="s">
        <v>72</v>
      </c>
      <c r="B69" s="214">
        <v>5</v>
      </c>
      <c r="C69" s="128">
        <v>0</v>
      </c>
    </row>
    <row r="70" ht="22.5" customHeight="1" spans="1:3">
      <c r="A70" s="172" t="s">
        <v>73</v>
      </c>
      <c r="B70" s="214">
        <v>80</v>
      </c>
      <c r="C70" s="128">
        <v>77</v>
      </c>
    </row>
    <row r="71" ht="22.5" customHeight="1" spans="1:3">
      <c r="A71" s="172" t="s">
        <v>74</v>
      </c>
      <c r="B71" s="214">
        <v>20</v>
      </c>
      <c r="C71" s="128">
        <v>14</v>
      </c>
    </row>
    <row r="72" ht="22.5" customHeight="1" spans="1:3">
      <c r="A72" s="172" t="s">
        <v>75</v>
      </c>
      <c r="B72" s="214">
        <v>50</v>
      </c>
      <c r="C72" s="128">
        <v>108</v>
      </c>
    </row>
    <row r="73" ht="22.5" customHeight="1" spans="1:3">
      <c r="A73" s="172" t="s">
        <v>76</v>
      </c>
      <c r="B73" s="214">
        <v>100</v>
      </c>
      <c r="C73" s="128">
        <v>240</v>
      </c>
    </row>
    <row r="74" ht="22.5" customHeight="1" spans="1:3">
      <c r="A74" s="172" t="s">
        <v>77</v>
      </c>
      <c r="B74" s="214">
        <v>80</v>
      </c>
      <c r="C74" s="128">
        <v>120</v>
      </c>
    </row>
    <row r="75" ht="33.75" customHeight="1" spans="1:3">
      <c r="A75" s="172" t="s">
        <v>78</v>
      </c>
      <c r="B75" s="214">
        <v>10</v>
      </c>
      <c r="C75" s="128">
        <v>180</v>
      </c>
    </row>
    <row r="76" ht="22.5" customHeight="1" spans="1:3">
      <c r="A76" s="172" t="s">
        <v>79</v>
      </c>
      <c r="B76" s="214">
        <v>15</v>
      </c>
      <c r="C76" s="128">
        <v>20</v>
      </c>
    </row>
    <row r="77" ht="22.5" customHeight="1" spans="1:3">
      <c r="A77" s="172" t="s">
        <v>80</v>
      </c>
      <c r="B77" s="214">
        <v>40</v>
      </c>
      <c r="C77" s="128">
        <v>0</v>
      </c>
    </row>
    <row r="78" ht="22.5" customHeight="1" spans="1:3">
      <c r="A78" s="172" t="s">
        <v>81</v>
      </c>
      <c r="B78" s="214">
        <v>140</v>
      </c>
      <c r="C78" s="128">
        <v>140</v>
      </c>
    </row>
    <row r="79" ht="22.5" customHeight="1" spans="1:3">
      <c r="A79" s="172" t="s">
        <v>82</v>
      </c>
      <c r="B79" s="214">
        <v>20</v>
      </c>
      <c r="C79" s="128">
        <v>40</v>
      </c>
    </row>
    <row r="80" ht="22.5" customHeight="1" spans="1:3">
      <c r="A80" s="172" t="s">
        <v>83</v>
      </c>
      <c r="B80" s="214">
        <v>40</v>
      </c>
      <c r="C80" s="128">
        <v>126</v>
      </c>
    </row>
    <row r="81" ht="22.5" customHeight="1" spans="1:3">
      <c r="A81" s="172" t="s">
        <v>84</v>
      </c>
      <c r="B81" s="214">
        <v>200</v>
      </c>
      <c r="C81" s="128">
        <v>324</v>
      </c>
    </row>
    <row r="82" ht="22.5" customHeight="1" spans="1:3">
      <c r="A82" s="172" t="s">
        <v>85</v>
      </c>
      <c r="B82" s="214">
        <v>30</v>
      </c>
      <c r="C82" s="128">
        <v>84</v>
      </c>
    </row>
    <row r="83" ht="32.25" customHeight="1" spans="1:3">
      <c r="A83" s="172" t="s">
        <v>86</v>
      </c>
      <c r="B83" s="214">
        <v>5</v>
      </c>
      <c r="C83" s="128">
        <v>4</v>
      </c>
    </row>
    <row r="84" ht="31.5" customHeight="1" spans="1:3">
      <c r="A84" s="172" t="s">
        <v>87</v>
      </c>
      <c r="B84" s="214">
        <v>10</v>
      </c>
      <c r="C84" s="128">
        <v>20</v>
      </c>
    </row>
    <row r="85" ht="35.25" customHeight="1" spans="1:3">
      <c r="A85" s="172" t="s">
        <v>88</v>
      </c>
      <c r="B85" s="214">
        <v>5</v>
      </c>
      <c r="C85" s="128">
        <v>8</v>
      </c>
    </row>
    <row r="86" ht="33" customHeight="1" spans="1:3">
      <c r="A86" s="172" t="s">
        <v>89</v>
      </c>
      <c r="B86" s="214">
        <v>70</v>
      </c>
      <c r="C86" s="128">
        <v>144</v>
      </c>
    </row>
    <row r="87" ht="22.5" customHeight="1" spans="1:3">
      <c r="A87" s="172" t="s">
        <v>90</v>
      </c>
      <c r="B87" s="214">
        <v>30</v>
      </c>
      <c r="C87" s="128">
        <v>40</v>
      </c>
    </row>
    <row r="88" ht="22.5" customHeight="1" spans="1:3">
      <c r="A88" s="172" t="s">
        <v>91</v>
      </c>
      <c r="B88" s="214">
        <v>500</v>
      </c>
      <c r="C88" s="128">
        <v>576</v>
      </c>
    </row>
    <row r="89" ht="22.5" customHeight="1" spans="1:3">
      <c r="A89" s="172" t="s">
        <v>92</v>
      </c>
      <c r="B89" s="214">
        <v>120</v>
      </c>
      <c r="C89" s="128">
        <v>959</v>
      </c>
    </row>
    <row r="90" ht="22.5" customHeight="1" spans="1:3">
      <c r="A90" s="172" t="s">
        <v>93</v>
      </c>
      <c r="B90" s="214">
        <v>10</v>
      </c>
      <c r="C90" s="128">
        <v>0</v>
      </c>
    </row>
    <row r="91" ht="22.5" customHeight="1" spans="1:3">
      <c r="A91" s="172" t="s">
        <v>94</v>
      </c>
      <c r="B91" s="214">
        <v>10</v>
      </c>
      <c r="C91" s="128">
        <v>10</v>
      </c>
    </row>
    <row r="92" ht="22.5" customHeight="1" spans="1:3">
      <c r="A92" s="215" t="s">
        <v>95</v>
      </c>
      <c r="B92" s="216">
        <f>SUM(B68:B91)</f>
        <v>1595</v>
      </c>
      <c r="C92" s="217">
        <f>SUM(C68:C91)</f>
        <v>3244</v>
      </c>
    </row>
    <row r="93" ht="22.5" customHeight="1" spans="1:3">
      <c r="A93" s="208" t="s">
        <v>96</v>
      </c>
      <c r="B93" s="190" t="s">
        <v>9</v>
      </c>
      <c r="C93" s="218" t="str">
        <f>C64</f>
        <v>Realizados Fevereiro</v>
      </c>
    </row>
    <row r="94" ht="22.5" customHeight="1" spans="1:3">
      <c r="A94" s="210"/>
      <c r="B94" s="125"/>
      <c r="C94" s="219"/>
    </row>
    <row r="95" ht="22.5" customHeight="1" spans="1:3">
      <c r="A95" s="212" t="s">
        <v>71</v>
      </c>
      <c r="B95" s="213">
        <v>5</v>
      </c>
      <c r="C95" s="220">
        <v>21</v>
      </c>
    </row>
    <row r="96" ht="22.5" customHeight="1" spans="1:3">
      <c r="A96" s="172" t="s">
        <v>72</v>
      </c>
      <c r="B96" s="214">
        <v>5</v>
      </c>
      <c r="C96" s="1">
        <v>0</v>
      </c>
    </row>
    <row r="97" ht="22.5" customHeight="1" spans="1:3">
      <c r="A97" s="172" t="s">
        <v>73</v>
      </c>
      <c r="B97" s="214">
        <v>80</v>
      </c>
      <c r="C97" s="1">
        <v>38</v>
      </c>
    </row>
    <row r="98" ht="22.5" customHeight="1" spans="1:3">
      <c r="A98" s="172" t="s">
        <v>74</v>
      </c>
      <c r="B98" s="214">
        <v>20</v>
      </c>
      <c r="C98" s="1">
        <v>11</v>
      </c>
    </row>
    <row r="99" ht="22.5" customHeight="1" spans="1:3">
      <c r="A99" s="172" t="s">
        <v>75</v>
      </c>
      <c r="B99" s="214">
        <v>50</v>
      </c>
      <c r="C99" s="1">
        <v>168</v>
      </c>
    </row>
    <row r="100" ht="22.5" customHeight="1" spans="1:3">
      <c r="A100" s="172" t="s">
        <v>76</v>
      </c>
      <c r="B100" s="214">
        <v>100</v>
      </c>
      <c r="C100" s="1">
        <v>275</v>
      </c>
    </row>
    <row r="101" ht="22.5" customHeight="1" spans="1:3">
      <c r="A101" s="172" t="s">
        <v>77</v>
      </c>
      <c r="B101" s="214">
        <v>80</v>
      </c>
      <c r="C101" s="1">
        <v>105</v>
      </c>
    </row>
    <row r="102" ht="22.5" customHeight="1" spans="1:3">
      <c r="A102" s="172" t="s">
        <v>78</v>
      </c>
      <c r="B102" s="214">
        <v>10</v>
      </c>
      <c r="C102" s="1">
        <v>156</v>
      </c>
    </row>
    <row r="103" ht="22.5" customHeight="1" spans="1:3">
      <c r="A103" s="172" t="s">
        <v>79</v>
      </c>
      <c r="B103" s="214">
        <v>15</v>
      </c>
      <c r="C103" s="1">
        <v>16</v>
      </c>
    </row>
    <row r="104" ht="22.5" customHeight="1" spans="1:3">
      <c r="A104" s="172" t="s">
        <v>80</v>
      </c>
      <c r="B104" s="214">
        <v>40</v>
      </c>
      <c r="C104" s="1">
        <v>0</v>
      </c>
    </row>
    <row r="105" ht="22.5" customHeight="1" spans="1:3">
      <c r="A105" s="172" t="s">
        <v>81</v>
      </c>
      <c r="B105" s="214">
        <v>140</v>
      </c>
      <c r="C105" s="1">
        <v>103</v>
      </c>
    </row>
    <row r="106" ht="22.5" customHeight="1" spans="1:3">
      <c r="A106" s="172" t="s">
        <v>82</v>
      </c>
      <c r="B106" s="214">
        <v>20</v>
      </c>
      <c r="C106" s="1">
        <v>33</v>
      </c>
    </row>
    <row r="107" ht="22.5" customHeight="1" spans="1:3">
      <c r="A107" s="172" t="s">
        <v>83</v>
      </c>
      <c r="B107" s="214">
        <v>40</v>
      </c>
      <c r="C107" s="1">
        <v>87</v>
      </c>
    </row>
    <row r="108" ht="22.5" customHeight="1" spans="1:3">
      <c r="A108" s="172" t="s">
        <v>84</v>
      </c>
      <c r="B108" s="214">
        <v>200</v>
      </c>
      <c r="C108" s="1">
        <v>237</v>
      </c>
    </row>
    <row r="109" ht="22.5" customHeight="1" spans="1:3">
      <c r="A109" s="172" t="s">
        <v>85</v>
      </c>
      <c r="B109" s="214">
        <v>30</v>
      </c>
      <c r="C109" s="1">
        <v>68</v>
      </c>
    </row>
    <row r="110" ht="32.1" customHeight="1" spans="1:3">
      <c r="A110" s="172" t="s">
        <v>86</v>
      </c>
      <c r="B110" s="214">
        <v>5</v>
      </c>
      <c r="C110" s="1">
        <v>1</v>
      </c>
    </row>
    <row r="111" ht="32.1" customHeight="1" spans="1:3">
      <c r="A111" s="172" t="s">
        <v>87</v>
      </c>
      <c r="B111" s="214">
        <v>10</v>
      </c>
      <c r="C111" s="1">
        <v>17</v>
      </c>
    </row>
    <row r="112" ht="32.1" customHeight="1" spans="1:3">
      <c r="A112" s="172" t="s">
        <v>88</v>
      </c>
      <c r="B112" s="214">
        <v>5</v>
      </c>
      <c r="C112" s="1">
        <v>2</v>
      </c>
    </row>
    <row r="113" ht="22.5" customHeight="1" spans="1:3">
      <c r="A113" s="172" t="s">
        <v>89</v>
      </c>
      <c r="B113" s="214">
        <v>70</v>
      </c>
      <c r="C113" s="1">
        <v>451</v>
      </c>
    </row>
    <row r="114" ht="22.5" customHeight="1" spans="1:3">
      <c r="A114" s="172" t="s">
        <v>90</v>
      </c>
      <c r="B114" s="214">
        <v>30</v>
      </c>
      <c r="C114" s="1">
        <v>27</v>
      </c>
    </row>
    <row r="115" ht="22.5" customHeight="1" spans="1:3">
      <c r="A115" s="172" t="s">
        <v>91</v>
      </c>
      <c r="B115" s="214">
        <v>500</v>
      </c>
      <c r="C115" s="1">
        <v>569</v>
      </c>
    </row>
    <row r="116" ht="22.5" customHeight="1" spans="1:3">
      <c r="A116" s="172" t="s">
        <v>92</v>
      </c>
      <c r="B116" s="214">
        <v>120</v>
      </c>
      <c r="C116" s="1">
        <v>719</v>
      </c>
    </row>
    <row r="117" ht="22.5" customHeight="1" spans="1:3">
      <c r="A117" s="172" t="s">
        <v>93</v>
      </c>
      <c r="B117" s="214">
        <v>10</v>
      </c>
      <c r="C117" s="1">
        <v>0</v>
      </c>
    </row>
    <row r="118" ht="22.5" customHeight="1" spans="1:3">
      <c r="A118" s="172" t="s">
        <v>94</v>
      </c>
      <c r="B118" s="214">
        <v>10</v>
      </c>
      <c r="C118" s="1">
        <v>6</v>
      </c>
    </row>
    <row r="119" ht="22.5" customHeight="1" spans="1:3">
      <c r="A119" s="221" t="s">
        <v>95</v>
      </c>
      <c r="B119" s="222">
        <f>SUM(B95:B118)</f>
        <v>1595</v>
      </c>
      <c r="C119" s="223">
        <f>SUM(C95:C118)</f>
        <v>3110</v>
      </c>
    </row>
    <row r="120" ht="33" customHeight="1" spans="1:3">
      <c r="A120" s="200" t="s">
        <v>97</v>
      </c>
      <c r="B120" s="205" t="s">
        <v>9</v>
      </c>
      <c r="C120" s="163" t="str">
        <f>C64</f>
        <v>Realizados Fevereiro</v>
      </c>
    </row>
    <row r="121" ht="29.25" customHeight="1" spans="1:3">
      <c r="A121" s="197" t="s">
        <v>98</v>
      </c>
      <c r="B121" s="224" t="s">
        <v>99</v>
      </c>
      <c r="C121" s="186">
        <v>6557</v>
      </c>
    </row>
    <row r="122" ht="22.5" customHeight="1" spans="1:3">
      <c r="A122" s="225" t="s">
        <v>100</v>
      </c>
      <c r="B122" s="62" t="s">
        <v>101</v>
      </c>
      <c r="C122" s="186">
        <v>80</v>
      </c>
    </row>
    <row r="123" ht="29.25" customHeight="1" spans="1:3">
      <c r="A123" s="189" t="s">
        <v>102</v>
      </c>
      <c r="B123" s="205" t="s">
        <v>9</v>
      </c>
      <c r="C123" s="50" t="str">
        <f>C120</f>
        <v>Realizados Fevereiro</v>
      </c>
    </row>
    <row r="124" ht="22.5" customHeight="1" spans="1:3">
      <c r="A124" s="184" t="s">
        <v>103</v>
      </c>
      <c r="B124" s="128" t="s">
        <v>101</v>
      </c>
      <c r="C124" s="186">
        <v>158</v>
      </c>
    </row>
    <row r="125" ht="22.5" customHeight="1" spans="1:3">
      <c r="A125" s="184" t="s">
        <v>104</v>
      </c>
      <c r="B125" s="128" t="s">
        <v>101</v>
      </c>
      <c r="C125" s="128">
        <v>0</v>
      </c>
    </row>
    <row r="126" ht="22.5" customHeight="1" spans="1:3">
      <c r="A126" s="184" t="s">
        <v>105</v>
      </c>
      <c r="B126" s="128" t="s">
        <v>101</v>
      </c>
      <c r="C126" s="186">
        <v>158</v>
      </c>
    </row>
    <row r="127" ht="22.5" customHeight="1" spans="1:3">
      <c r="A127" s="184" t="s">
        <v>106</v>
      </c>
      <c r="B127" s="128" t="s">
        <v>101</v>
      </c>
      <c r="C127" s="128">
        <v>79</v>
      </c>
    </row>
    <row r="128" ht="22.5" customHeight="1" spans="1:3">
      <c r="A128" s="226" t="s">
        <v>107</v>
      </c>
      <c r="B128" s="128" t="s">
        <v>101</v>
      </c>
      <c r="C128" s="227">
        <v>0</v>
      </c>
    </row>
    <row r="129" ht="22.5" customHeight="1" spans="1:3">
      <c r="A129" s="228" t="s">
        <v>32</v>
      </c>
      <c r="B129" s="62" t="s">
        <v>101</v>
      </c>
      <c r="C129" s="188">
        <f>SUM(C124:C128)</f>
        <v>395</v>
      </c>
    </row>
    <row r="130" ht="51" customHeight="1" spans="1:3">
      <c r="A130" s="182" t="s">
        <v>108</v>
      </c>
      <c r="B130" s="229" t="s">
        <v>9</v>
      </c>
      <c r="C130" s="230" t="str">
        <f>C123</f>
        <v>Realizados Fevereiro</v>
      </c>
    </row>
    <row r="131" ht="22.5" customHeight="1" spans="1:3">
      <c r="A131" s="231" t="s">
        <v>109</v>
      </c>
      <c r="B131" s="232">
        <v>180</v>
      </c>
      <c r="C131" s="1">
        <v>0</v>
      </c>
    </row>
    <row r="132" ht="22.5" customHeight="1" spans="1:3">
      <c r="A132" s="81" t="s">
        <v>110</v>
      </c>
      <c r="B132" s="204">
        <v>270</v>
      </c>
      <c r="C132" s="128">
        <v>0</v>
      </c>
    </row>
    <row r="133" ht="22.5" customHeight="1" spans="1:3">
      <c r="A133" s="233" t="s">
        <v>32</v>
      </c>
      <c r="B133" s="232">
        <f>SUM(B131:B132)</f>
        <v>450</v>
      </c>
      <c r="C133" s="188">
        <f>SUM(C131:C132)</f>
        <v>0</v>
      </c>
    </row>
    <row r="134" ht="66" customHeight="1" spans="1:3">
      <c r="A134" s="182" t="s">
        <v>111</v>
      </c>
      <c r="B134" s="234" t="s">
        <v>9</v>
      </c>
      <c r="C134" s="163" t="str">
        <f>C130</f>
        <v>Realizados Fevereiro</v>
      </c>
    </row>
    <row r="135" ht="22.5" customHeight="1" spans="1:3">
      <c r="A135" s="69" t="s">
        <v>112</v>
      </c>
      <c r="B135" s="235">
        <v>80</v>
      </c>
      <c r="C135" s="1">
        <v>0</v>
      </c>
    </row>
    <row r="136" ht="22.5" customHeight="1" spans="1:3">
      <c r="A136" s="69" t="s">
        <v>113</v>
      </c>
      <c r="B136" s="235">
        <v>60</v>
      </c>
      <c r="C136" s="1">
        <v>0</v>
      </c>
    </row>
    <row r="137" ht="22.5" customHeight="1" spans="1:3">
      <c r="A137" s="236" t="s">
        <v>114</v>
      </c>
      <c r="B137" s="237">
        <v>35</v>
      </c>
      <c r="C137" s="1">
        <v>0</v>
      </c>
    </row>
    <row r="138" ht="22.5" customHeight="1" spans="1:3">
      <c r="A138" s="100" t="s">
        <v>115</v>
      </c>
      <c r="B138" s="95">
        <v>80</v>
      </c>
      <c r="C138" s="1">
        <v>0</v>
      </c>
    </row>
    <row r="139" ht="22.5" customHeight="1" spans="1:3">
      <c r="A139" s="238" t="s">
        <v>32</v>
      </c>
      <c r="B139" s="237">
        <f>SUM(B135:B138)</f>
        <v>255</v>
      </c>
      <c r="C139" s="188">
        <f>SUM(C135:C138)</f>
        <v>0</v>
      </c>
    </row>
    <row r="140" ht="46.5" customHeight="1" spans="1:3">
      <c r="A140" s="182" t="s">
        <v>116</v>
      </c>
      <c r="B140" s="239" t="s">
        <v>9</v>
      </c>
      <c r="C140" s="240" t="str">
        <f>C134</f>
        <v>Realizados Fevereiro</v>
      </c>
    </row>
    <row r="141" ht="22.5" customHeight="1" spans="1:3">
      <c r="A141" s="236" t="s">
        <v>117</v>
      </c>
      <c r="B141" s="237">
        <v>546</v>
      </c>
      <c r="C141" s="241">
        <v>473</v>
      </c>
    </row>
    <row r="142" ht="22.5" customHeight="1" spans="1:3">
      <c r="A142" s="69" t="s">
        <v>118</v>
      </c>
      <c r="B142" s="235">
        <v>40</v>
      </c>
      <c r="C142" s="242">
        <v>15</v>
      </c>
    </row>
    <row r="143" ht="22.5" customHeight="1" spans="1:3">
      <c r="A143" s="238" t="s">
        <v>32</v>
      </c>
      <c r="B143" s="237">
        <f>SUM(B141:B142)</f>
        <v>586</v>
      </c>
      <c r="C143" s="243">
        <f>SUM(C141:C142)</f>
        <v>488</v>
      </c>
    </row>
    <row r="144" ht="46.5" customHeight="1" spans="1:3">
      <c r="A144" s="189" t="s">
        <v>119</v>
      </c>
      <c r="B144" s="244" t="s">
        <v>9</v>
      </c>
      <c r="C144" s="245" t="str">
        <f>C140</f>
        <v>Realizados Fevereiro</v>
      </c>
    </row>
    <row r="145" ht="22.5" customHeight="1" spans="1:3">
      <c r="A145" s="69" t="s">
        <v>120</v>
      </c>
      <c r="B145" s="246">
        <v>15000</v>
      </c>
      <c r="C145" s="247">
        <v>1847</v>
      </c>
    </row>
    <row r="146" ht="22.5" customHeight="1" spans="1:3">
      <c r="A146" s="69" t="s">
        <v>121</v>
      </c>
      <c r="B146" s="248"/>
      <c r="C146" s="249">
        <v>6507</v>
      </c>
    </row>
    <row r="147" ht="22.5" customHeight="1" spans="1:3">
      <c r="A147" s="232" t="s">
        <v>32</v>
      </c>
      <c r="B147" s="250">
        <f>SUM(B145:B146)</f>
        <v>15000</v>
      </c>
      <c r="C147" s="47">
        <f>SUM(C145:C146)</f>
        <v>8354</v>
      </c>
    </row>
    <row r="148" ht="22.5" customHeight="1" spans="1:5">
      <c r="A148" s="57" t="s">
        <v>122</v>
      </c>
      <c r="B148" s="58"/>
      <c r="C148" s="58"/>
      <c r="D148" s="58"/>
      <c r="E148" s="58"/>
    </row>
    <row r="149" ht="15.75" customHeight="1" spans="1:1">
      <c r="A149" t="s">
        <v>123</v>
      </c>
    </row>
    <row r="150" ht="15.75" customHeight="1" spans="1:1">
      <c r="A150" s="59" t="s">
        <v>124</v>
      </c>
    </row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22">
    <mergeCell ref="A1:C1"/>
    <mergeCell ref="A2:C2"/>
    <mergeCell ref="A3:C3"/>
    <mergeCell ref="F38:H38"/>
    <mergeCell ref="A4:A5"/>
    <mergeCell ref="A8:A9"/>
    <mergeCell ref="A35:A36"/>
    <mergeCell ref="A66:A67"/>
    <mergeCell ref="A93:A94"/>
    <mergeCell ref="B4:B5"/>
    <mergeCell ref="B8:B9"/>
    <mergeCell ref="B10:B32"/>
    <mergeCell ref="B35:B36"/>
    <mergeCell ref="B37:B43"/>
    <mergeCell ref="B45:B47"/>
    <mergeCell ref="B49:B57"/>
    <mergeCell ref="B66:B67"/>
    <mergeCell ref="B93:B94"/>
    <mergeCell ref="B145:B146"/>
    <mergeCell ref="C35:C36"/>
    <mergeCell ref="C66:C67"/>
    <mergeCell ref="C93:C94"/>
  </mergeCells>
  <pageMargins left="1" right="1" top="1" bottom="1" header="0.5" footer="0.5"/>
  <pageSetup paperSize="9" scale="5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58"/>
  <sheetViews>
    <sheetView workbookViewId="0">
      <selection activeCell="A25" sqref="A1:D25"/>
    </sheetView>
  </sheetViews>
  <sheetFormatPr defaultColWidth="14.4285714285714" defaultRowHeight="15" customHeight="1" outlineLevelCol="3"/>
  <cols>
    <col min="1" max="1" width="47.7142857142857" customWidth="1"/>
    <col min="2" max="2" width="5" customWidth="1"/>
    <col min="3" max="3" width="12.7142857142857" customWidth="1"/>
    <col min="4" max="4" width="14.5714285714286" customWidth="1"/>
  </cols>
  <sheetData>
    <row r="1" ht="87" customHeight="1" spans="1:4">
      <c r="A1" s="60"/>
      <c r="B1" s="60"/>
      <c r="C1" s="60"/>
      <c r="D1" s="60"/>
    </row>
    <row r="2" ht="33" customHeight="1" spans="1:4">
      <c r="A2" s="61" t="s">
        <v>125</v>
      </c>
      <c r="B2" s="61"/>
      <c r="C2" s="61"/>
      <c r="D2" s="61"/>
    </row>
    <row r="3" ht="15.75" customHeight="1" spans="1:4">
      <c r="A3" s="62" t="s">
        <v>126</v>
      </c>
      <c r="B3" s="62"/>
      <c r="C3" s="62"/>
      <c r="D3" s="62"/>
    </row>
    <row r="4" ht="31.5" customHeight="1" spans="1:4">
      <c r="A4" s="63" t="s">
        <v>127</v>
      </c>
      <c r="B4" s="63" t="s">
        <v>128</v>
      </c>
      <c r="C4" s="64"/>
      <c r="D4" s="50" t="s">
        <v>5</v>
      </c>
    </row>
    <row r="5" ht="32.25" customHeight="1" spans="1:4">
      <c r="A5" s="65" t="s">
        <v>129</v>
      </c>
      <c r="B5" s="66"/>
      <c r="C5" s="67">
        <v>1</v>
      </c>
      <c r="D5" s="68">
        <f t="shared" ref="D5" si="0">IF(D7="","",D6/D7)</f>
        <v>1.24535714285714</v>
      </c>
    </row>
    <row r="6" ht="15.75" customHeight="1" spans="1:4">
      <c r="A6" s="69" t="s">
        <v>130</v>
      </c>
      <c r="B6" s="70"/>
      <c r="C6" s="71"/>
      <c r="D6" s="72">
        <v>3487</v>
      </c>
    </row>
    <row r="7" ht="15.75" customHeight="1" spans="1:4">
      <c r="A7" s="73" t="s">
        <v>131</v>
      </c>
      <c r="B7" s="74"/>
      <c r="C7" s="75"/>
      <c r="D7" s="76">
        <v>2800</v>
      </c>
    </row>
    <row r="8" ht="31.5" customHeight="1" spans="1:4">
      <c r="A8" s="77" t="s">
        <v>132</v>
      </c>
      <c r="B8" s="78"/>
      <c r="C8" s="79">
        <v>1</v>
      </c>
      <c r="D8" s="80">
        <f t="shared" ref="D8" si="1">IF(D10="","",D9/D10)</f>
        <v>2.03385579937304</v>
      </c>
    </row>
    <row r="9" ht="15.75" customHeight="1" spans="1:4">
      <c r="A9" s="81" t="s">
        <v>133</v>
      </c>
      <c r="B9" s="82"/>
      <c r="C9" s="83"/>
      <c r="D9" s="72">
        <f>'Produção 2026'!C92</f>
        <v>3244</v>
      </c>
    </row>
    <row r="10" ht="15.75" customHeight="1" spans="1:4">
      <c r="A10" s="84" t="s">
        <v>134</v>
      </c>
      <c r="B10" s="85"/>
      <c r="C10" s="86"/>
      <c r="D10" s="76">
        <v>1595</v>
      </c>
    </row>
    <row r="11" ht="31.5" customHeight="1" spans="1:4">
      <c r="A11" s="77" t="s">
        <v>135</v>
      </c>
      <c r="B11" s="87" t="s">
        <v>136</v>
      </c>
      <c r="C11" s="88">
        <v>0.7</v>
      </c>
      <c r="D11" s="80">
        <f t="shared" ref="D11" si="2">IF(D13="","",D12/D13)</f>
        <v>1</v>
      </c>
    </row>
    <row r="12" ht="32.25" customHeight="1" spans="1:4">
      <c r="A12" s="89" t="s">
        <v>137</v>
      </c>
      <c r="B12" s="90"/>
      <c r="C12" s="91"/>
      <c r="D12" s="72">
        <v>1425</v>
      </c>
    </row>
    <row r="13" ht="23.25" customHeight="1" spans="1:4">
      <c r="A13" s="92" t="s">
        <v>138</v>
      </c>
      <c r="B13" s="93"/>
      <c r="C13" s="94"/>
      <c r="D13" s="76">
        <v>1425</v>
      </c>
    </row>
    <row r="14" ht="61.5" customHeight="1" spans="1:4">
      <c r="A14" s="77" t="s">
        <v>139</v>
      </c>
      <c r="B14" s="87" t="s">
        <v>136</v>
      </c>
      <c r="C14" s="88">
        <v>0.99</v>
      </c>
      <c r="D14" s="80">
        <f t="shared" ref="D14" si="3">IF(D16="","",D15/D16)</f>
        <v>0.990476190476191</v>
      </c>
    </row>
    <row r="15" ht="40.5" customHeight="1" spans="1:4">
      <c r="A15" s="89" t="s">
        <v>140</v>
      </c>
      <c r="B15" s="95"/>
      <c r="C15" s="71"/>
      <c r="D15" s="72">
        <v>208</v>
      </c>
    </row>
    <row r="16" ht="29.25" customHeight="1" spans="1:4">
      <c r="A16" s="96" t="s">
        <v>141</v>
      </c>
      <c r="B16" s="97"/>
      <c r="C16" s="98"/>
      <c r="D16" s="76">
        <v>210</v>
      </c>
    </row>
    <row r="17" ht="46.5" customHeight="1" spans="1:4">
      <c r="A17" s="77" t="s">
        <v>142</v>
      </c>
      <c r="B17" s="99" t="s">
        <v>136</v>
      </c>
      <c r="C17" s="88">
        <v>0.05</v>
      </c>
      <c r="D17" s="80">
        <f>IF(D19="","",D18/D19)</f>
        <v>0.0530118221054607</v>
      </c>
    </row>
    <row r="18" ht="18.75" customHeight="1" spans="1:4">
      <c r="A18" s="100" t="s">
        <v>143</v>
      </c>
      <c r="B18" s="101"/>
      <c r="C18" s="102"/>
      <c r="D18" s="72">
        <v>565</v>
      </c>
    </row>
    <row r="19" ht="22.5" customHeight="1" spans="1:4">
      <c r="A19" s="92" t="s">
        <v>144</v>
      </c>
      <c r="B19" s="103"/>
      <c r="C19" s="104"/>
      <c r="D19" s="76">
        <v>10658</v>
      </c>
    </row>
    <row r="20" ht="25.5" customHeight="1" spans="1:4">
      <c r="A20" s="105" t="s">
        <v>145</v>
      </c>
      <c r="B20" s="106" t="s">
        <v>146</v>
      </c>
      <c r="C20" s="107">
        <v>0.005</v>
      </c>
      <c r="D20" s="80">
        <f t="shared" ref="D20" si="4">IF(D22="","",D21/D22)</f>
        <v>0.000170925043913189</v>
      </c>
    </row>
    <row r="21" ht="34.5" customHeight="1" spans="1:4">
      <c r="A21" s="89" t="s">
        <v>147</v>
      </c>
      <c r="B21" s="101"/>
      <c r="C21" s="102"/>
      <c r="D21" s="108">
        <v>5.64</v>
      </c>
    </row>
    <row r="22" ht="33" customHeight="1" spans="1:4">
      <c r="A22" s="109" t="s">
        <v>148</v>
      </c>
      <c r="B22" s="110"/>
      <c r="C22" s="111"/>
      <c r="D22" s="112">
        <v>32996.92</v>
      </c>
    </row>
    <row r="23" ht="15.75" customHeight="1" spans="1:1">
      <c r="A23" s="113" t="str">
        <f>'Produção 2026'!A148</f>
        <v>Fonte: MV | SoulMV - POLICLÍNICA DE QUIRINOPOLIS DE 01/02/2026 - 28/02/2026</v>
      </c>
    </row>
    <row r="24" ht="15.75" customHeight="1" spans="1:1">
      <c r="A24" t="s">
        <v>123</v>
      </c>
    </row>
    <row r="25" ht="15.75" customHeight="1" spans="1:1">
      <c r="A25" s="59" t="s">
        <v>124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10">
    <mergeCell ref="A1:D1"/>
    <mergeCell ref="A2:D2"/>
    <mergeCell ref="A3:D3"/>
    <mergeCell ref="B4:C4"/>
    <mergeCell ref="B6:C6"/>
    <mergeCell ref="B7:C7"/>
    <mergeCell ref="B9:C9"/>
    <mergeCell ref="B10:C10"/>
    <mergeCell ref="B12:C12"/>
    <mergeCell ref="B13:C13"/>
  </mergeCells>
  <pageMargins left="0.7" right="0.7" top="0.75" bottom="0.75" header="0.3" footer="0.3"/>
  <pageSetup paperSize="9" fitToWidth="0" orientation="portrait"/>
  <headerFooter/>
  <rowBreaks count="1" manualBreakCount="1">
    <brk id="1" max="0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85"/>
  <sheetViews>
    <sheetView workbookViewId="0">
      <selection activeCell="A71" sqref="A1:C71"/>
    </sheetView>
  </sheetViews>
  <sheetFormatPr defaultColWidth="14.4285714285714" defaultRowHeight="15" customHeight="1" outlineLevelCol="4"/>
  <cols>
    <col min="1" max="1" width="39.2857142857143" customWidth="1"/>
    <col min="2" max="2" width="16" customWidth="1"/>
    <col min="3" max="3" width="15.7142857142857" customWidth="1"/>
    <col min="4" max="4" width="17.1428571428571" customWidth="1"/>
    <col min="5" max="5" width="14.7142857142857" customWidth="1"/>
  </cols>
  <sheetData>
    <row r="1" ht="81" customHeight="1" spans="1:5">
      <c r="A1" s="1"/>
      <c r="B1" s="1"/>
      <c r="C1" s="1"/>
      <c r="D1" s="2"/>
      <c r="E1" s="2"/>
    </row>
    <row r="2" ht="33.75" customHeight="1" spans="1:5">
      <c r="A2" s="3" t="s">
        <v>149</v>
      </c>
      <c r="B2" s="3"/>
      <c r="C2" s="3"/>
      <c r="D2" s="2"/>
      <c r="E2" s="2"/>
    </row>
    <row r="3" ht="33.75" customHeight="1" spans="1:5">
      <c r="A3" s="4" t="s">
        <v>150</v>
      </c>
      <c r="B3" s="4"/>
      <c r="C3" s="4"/>
      <c r="D3" s="2"/>
      <c r="E3" s="2"/>
    </row>
    <row r="4" ht="27" customHeight="1" spans="1:5">
      <c r="A4" s="5" t="s">
        <v>151</v>
      </c>
      <c r="B4" s="6" t="s">
        <v>5</v>
      </c>
      <c r="C4" s="7"/>
      <c r="D4" s="8"/>
      <c r="E4" s="8"/>
    </row>
    <row r="5" ht="28.5" customHeight="1" spans="1:5">
      <c r="A5" s="9" t="s">
        <v>152</v>
      </c>
      <c r="B5" s="10">
        <v>0.09</v>
      </c>
      <c r="C5" s="11"/>
      <c r="D5" s="12"/>
      <c r="E5" s="12"/>
    </row>
    <row r="6" ht="30" customHeight="1" spans="1:5">
      <c r="A6" s="13" t="s">
        <v>153</v>
      </c>
      <c r="B6" s="14">
        <v>0.17</v>
      </c>
      <c r="C6" s="15"/>
      <c r="D6" s="12"/>
      <c r="E6" s="12"/>
    </row>
    <row r="7" spans="1:5">
      <c r="A7" s="13" t="s">
        <v>154</v>
      </c>
      <c r="B7" s="16">
        <v>0.02</v>
      </c>
      <c r="C7" s="17"/>
      <c r="D7" s="12"/>
      <c r="E7" s="12"/>
    </row>
    <row r="8" ht="30.75" customHeight="1" spans="1:5">
      <c r="A8" s="13" t="s">
        <v>155</v>
      </c>
      <c r="B8" s="16">
        <v>0.02</v>
      </c>
      <c r="C8" s="17"/>
      <c r="D8" s="12"/>
      <c r="E8" s="12"/>
    </row>
    <row r="9" ht="30" spans="1:5">
      <c r="A9" s="13" t="s">
        <v>156</v>
      </c>
      <c r="B9" s="16">
        <v>0.25</v>
      </c>
      <c r="C9" s="17"/>
      <c r="D9" s="12"/>
      <c r="E9" s="12"/>
    </row>
    <row r="10" ht="30" spans="1:5">
      <c r="A10" s="13" t="s">
        <v>157</v>
      </c>
      <c r="B10" s="16">
        <v>0</v>
      </c>
      <c r="C10" s="18"/>
      <c r="D10" s="12"/>
      <c r="E10" s="12"/>
    </row>
    <row r="11" ht="22.5" customHeight="1" spans="1:5">
      <c r="A11" s="19"/>
      <c r="B11" s="19"/>
      <c r="C11" s="19"/>
      <c r="D11" s="20"/>
      <c r="E11" s="20"/>
    </row>
    <row r="12" ht="25.5" customHeight="1" spans="1:3">
      <c r="A12" s="21" t="s">
        <v>158</v>
      </c>
      <c r="B12" s="22" t="s">
        <v>4</v>
      </c>
      <c r="C12" s="23"/>
    </row>
    <row r="13" ht="31.5" spans="1:3">
      <c r="A13" s="24" t="s">
        <v>159</v>
      </c>
      <c r="B13" s="25" t="s">
        <v>160</v>
      </c>
      <c r="C13" s="26" t="s">
        <v>161</v>
      </c>
    </row>
    <row r="14" spans="1:3">
      <c r="A14" s="27" t="s">
        <v>71</v>
      </c>
      <c r="B14" s="28">
        <v>4</v>
      </c>
      <c r="C14" s="29">
        <v>1</v>
      </c>
    </row>
    <row r="15" ht="15.75" customHeight="1" spans="1:3">
      <c r="A15" s="27" t="s">
        <v>72</v>
      </c>
      <c r="B15" s="28">
        <v>0</v>
      </c>
      <c r="C15" s="29">
        <v>0</v>
      </c>
    </row>
    <row r="16" ht="15.75" customHeight="1" spans="1:3">
      <c r="A16" s="27" t="s">
        <v>73</v>
      </c>
      <c r="B16" s="28">
        <v>24</v>
      </c>
      <c r="C16" s="29">
        <v>0.5</v>
      </c>
    </row>
    <row r="17" spans="1:3">
      <c r="A17" s="27" t="s">
        <v>74</v>
      </c>
      <c r="B17" s="28">
        <v>0</v>
      </c>
      <c r="C17" s="29">
        <v>0</v>
      </c>
    </row>
    <row r="18" ht="15.75" customHeight="1" spans="1:3">
      <c r="A18" s="27" t="s">
        <v>75</v>
      </c>
      <c r="B18" s="28">
        <v>21</v>
      </c>
      <c r="C18" s="29">
        <v>0.39</v>
      </c>
    </row>
    <row r="19" ht="15.75" customHeight="1" spans="1:3">
      <c r="A19" s="27" t="s">
        <v>76</v>
      </c>
      <c r="B19" s="28">
        <v>38</v>
      </c>
      <c r="C19" s="29">
        <v>0.26</v>
      </c>
    </row>
    <row r="20" ht="19.5" customHeight="1" spans="1:3">
      <c r="A20" s="27" t="s">
        <v>77</v>
      </c>
      <c r="B20" s="28">
        <v>21</v>
      </c>
      <c r="C20" s="29">
        <v>0.34</v>
      </c>
    </row>
    <row r="21" ht="15.75" customHeight="1" spans="1:3">
      <c r="A21" s="27" t="s">
        <v>78</v>
      </c>
      <c r="B21" s="28">
        <v>13</v>
      </c>
      <c r="C21" s="29">
        <v>0.72</v>
      </c>
    </row>
    <row r="22" ht="15.75" customHeight="1" spans="1:3">
      <c r="A22" s="27" t="s">
        <v>79</v>
      </c>
      <c r="B22" s="28">
        <v>2</v>
      </c>
      <c r="C22" s="29">
        <v>0.17</v>
      </c>
    </row>
    <row r="23" ht="15.75" customHeight="1" spans="1:3">
      <c r="A23" s="27" t="s">
        <v>80</v>
      </c>
      <c r="B23" s="28">
        <v>0</v>
      </c>
      <c r="C23" s="29">
        <v>0</v>
      </c>
    </row>
    <row r="24" ht="15.75" customHeight="1" spans="1:3">
      <c r="A24" s="27" t="s">
        <v>162</v>
      </c>
      <c r="B24" s="28">
        <v>0</v>
      </c>
      <c r="C24" s="29">
        <v>0</v>
      </c>
    </row>
    <row r="25" ht="15.75" customHeight="1" spans="1:3">
      <c r="A25" s="27" t="s">
        <v>81</v>
      </c>
      <c r="B25" s="28">
        <v>47</v>
      </c>
      <c r="C25" s="29">
        <v>0.42</v>
      </c>
    </row>
    <row r="26" ht="15.75" customHeight="1" spans="1:3">
      <c r="A26" s="27" t="s">
        <v>82</v>
      </c>
      <c r="B26" s="28">
        <v>9</v>
      </c>
      <c r="C26" s="29">
        <v>0.3</v>
      </c>
    </row>
    <row r="27" ht="15.75" customHeight="1" spans="1:3">
      <c r="A27" s="27" t="s">
        <v>83</v>
      </c>
      <c r="B27" s="28">
        <v>15</v>
      </c>
      <c r="C27" s="29">
        <v>0.22</v>
      </c>
    </row>
    <row r="28" ht="15.75" customHeight="1" spans="1:3">
      <c r="A28" s="27" t="s">
        <v>84</v>
      </c>
      <c r="B28" s="28">
        <v>62</v>
      </c>
      <c r="C28" s="29">
        <v>0.38</v>
      </c>
    </row>
    <row r="29" ht="15.75" customHeight="1" spans="1:3">
      <c r="A29" s="27" t="s">
        <v>85</v>
      </c>
      <c r="B29" s="28">
        <v>19</v>
      </c>
      <c r="C29" s="29">
        <v>0.34</v>
      </c>
    </row>
    <row r="30" ht="15.75" customHeight="1" spans="1:3">
      <c r="A30" s="27" t="s">
        <v>163</v>
      </c>
      <c r="B30" s="28">
        <v>0</v>
      </c>
      <c r="C30" s="29">
        <v>0</v>
      </c>
    </row>
    <row r="31" ht="30" spans="1:3">
      <c r="A31" s="27" t="s">
        <v>164</v>
      </c>
      <c r="B31" s="28">
        <v>4</v>
      </c>
      <c r="C31" s="29">
        <v>1</v>
      </c>
    </row>
    <row r="32" ht="33" customHeight="1" spans="1:3">
      <c r="A32" s="27" t="s">
        <v>165</v>
      </c>
      <c r="B32" s="28">
        <v>3</v>
      </c>
      <c r="C32" s="29">
        <v>0.25</v>
      </c>
    </row>
    <row r="33" ht="20.25" customHeight="1" spans="1:3">
      <c r="A33" s="27" t="s">
        <v>88</v>
      </c>
      <c r="B33" s="28">
        <v>6</v>
      </c>
      <c r="C33" s="29">
        <v>1</v>
      </c>
    </row>
    <row r="34" ht="15.75" customHeight="1" spans="1:3">
      <c r="A34" s="27" t="s">
        <v>89</v>
      </c>
      <c r="B34" s="28">
        <v>54</v>
      </c>
      <c r="C34" s="29">
        <v>0.75</v>
      </c>
    </row>
    <row r="35" ht="15.75" customHeight="1" spans="1:3">
      <c r="A35" s="27" t="s">
        <v>166</v>
      </c>
      <c r="B35" s="28">
        <v>0</v>
      </c>
      <c r="C35" s="29">
        <v>0</v>
      </c>
    </row>
    <row r="36" ht="15.75" customHeight="1" spans="1:3">
      <c r="A36" s="27" t="s">
        <v>90</v>
      </c>
      <c r="B36" s="28">
        <v>16</v>
      </c>
      <c r="C36" s="29">
        <v>0.53</v>
      </c>
    </row>
    <row r="37" ht="15.75" customHeight="1" spans="1:3">
      <c r="A37" s="27" t="s">
        <v>91</v>
      </c>
      <c r="B37" s="28">
        <v>91</v>
      </c>
      <c r="C37" s="29">
        <v>0.23</v>
      </c>
    </row>
    <row r="38" ht="15.75" customHeight="1" spans="1:3">
      <c r="A38" s="27" t="s">
        <v>92</v>
      </c>
      <c r="B38" s="28">
        <v>224</v>
      </c>
      <c r="C38" s="29">
        <v>0.54</v>
      </c>
    </row>
    <row r="39" ht="18" customHeight="1" spans="1:3">
      <c r="A39" s="27" t="s">
        <v>93</v>
      </c>
      <c r="B39" s="28">
        <v>0</v>
      </c>
      <c r="C39" s="29">
        <v>0</v>
      </c>
    </row>
    <row r="40" ht="18" customHeight="1" spans="1:3">
      <c r="A40" s="30" t="s">
        <v>94</v>
      </c>
      <c r="B40" s="31">
        <v>2</v>
      </c>
      <c r="C40" s="32">
        <v>0.4</v>
      </c>
    </row>
    <row r="41" ht="22.5" customHeight="1" spans="1:3">
      <c r="A41" s="1" t="s">
        <v>32</v>
      </c>
      <c r="B41" s="33">
        <f>SUM(B14:B40)</f>
        <v>675</v>
      </c>
      <c r="C41" s="34">
        <f>MEDIAN(C14:C40)</f>
        <v>0.34</v>
      </c>
    </row>
    <row r="42" ht="23.25" customHeight="1" spans="1:5">
      <c r="A42" s="35"/>
      <c r="B42" s="19"/>
      <c r="C42" s="19"/>
      <c r="D42" s="36"/>
      <c r="E42" s="36"/>
    </row>
    <row r="43" ht="13.5" customHeight="1" spans="1:3">
      <c r="A43" s="37" t="s">
        <v>167</v>
      </c>
      <c r="B43" s="38" t="str">
        <f>B12</f>
        <v>FEVEREIRO</v>
      </c>
      <c r="C43" s="39"/>
    </row>
    <row r="44" ht="13.5" customHeight="1" spans="1:3">
      <c r="A44" s="24" t="s">
        <v>168</v>
      </c>
      <c r="B44" s="40" t="s">
        <v>169</v>
      </c>
      <c r="C44" s="41" t="s">
        <v>170</v>
      </c>
    </row>
    <row r="45" ht="13.5" customHeight="1" spans="1:3">
      <c r="A45" s="42" t="s">
        <v>37</v>
      </c>
      <c r="B45" s="43">
        <v>0</v>
      </c>
      <c r="C45" s="44">
        <v>1</v>
      </c>
    </row>
    <row r="46" ht="13.5" customHeight="1" spans="1:3">
      <c r="A46" s="42" t="s">
        <v>171</v>
      </c>
      <c r="B46" s="43">
        <v>0</v>
      </c>
      <c r="C46" s="44">
        <v>3</v>
      </c>
    </row>
    <row r="47" ht="13.5" customHeight="1" spans="1:3">
      <c r="A47" s="42" t="s">
        <v>172</v>
      </c>
      <c r="B47" s="43">
        <v>0</v>
      </c>
      <c r="C47" s="44">
        <v>0</v>
      </c>
    </row>
    <row r="48" ht="13.5" customHeight="1" spans="1:3">
      <c r="A48" s="42" t="s">
        <v>42</v>
      </c>
      <c r="B48" s="43">
        <v>0</v>
      </c>
      <c r="C48" s="44">
        <v>0</v>
      </c>
    </row>
    <row r="49" ht="13.5" customHeight="1" spans="1:3">
      <c r="A49" s="42" t="s">
        <v>40</v>
      </c>
      <c r="B49" s="43">
        <v>0</v>
      </c>
      <c r="C49" s="44">
        <v>1</v>
      </c>
    </row>
    <row r="50" ht="13.5" customHeight="1" spans="1:3">
      <c r="A50" s="42" t="s">
        <v>43</v>
      </c>
      <c r="B50" s="43">
        <v>0</v>
      </c>
      <c r="C50" s="44">
        <v>0</v>
      </c>
    </row>
    <row r="51" ht="13.5" customHeight="1" spans="1:3">
      <c r="A51" s="42" t="s">
        <v>38</v>
      </c>
      <c r="B51" s="43">
        <v>0</v>
      </c>
      <c r="C51" s="44">
        <v>0</v>
      </c>
    </row>
    <row r="52" ht="13.5" customHeight="1" spans="1:3">
      <c r="A52" s="42" t="s">
        <v>173</v>
      </c>
      <c r="B52" s="43">
        <v>0</v>
      </c>
      <c r="C52" s="44">
        <v>0</v>
      </c>
    </row>
    <row r="53" ht="13.5" customHeight="1" spans="1:3">
      <c r="A53" s="42" t="s">
        <v>174</v>
      </c>
      <c r="B53" s="43">
        <v>0</v>
      </c>
      <c r="C53" s="44">
        <v>0</v>
      </c>
    </row>
    <row r="54" ht="13.5" customHeight="1" spans="1:3">
      <c r="A54" s="42" t="s">
        <v>175</v>
      </c>
      <c r="B54" s="43">
        <v>0</v>
      </c>
      <c r="C54" s="44">
        <v>31</v>
      </c>
    </row>
    <row r="55" ht="13.5" customHeight="1" spans="1:3">
      <c r="A55" s="45" t="s">
        <v>176</v>
      </c>
      <c r="B55" s="46">
        <v>0</v>
      </c>
      <c r="C55" s="47">
        <f>SUM(C45:C54)</f>
        <v>36</v>
      </c>
    </row>
    <row r="56" ht="13.5" customHeight="1" spans="1:5">
      <c r="A56" s="48"/>
      <c r="B56" s="49"/>
      <c r="C56" s="49"/>
      <c r="D56" s="36"/>
      <c r="E56" s="36"/>
    </row>
    <row r="57" ht="34.5" customHeight="1" spans="1:3">
      <c r="A57" s="21" t="s">
        <v>177</v>
      </c>
      <c r="B57" s="50" t="str">
        <f>B43</f>
        <v>FEVEREIRO</v>
      </c>
      <c r="C57" s="51"/>
    </row>
    <row r="58" ht="24" customHeight="1" spans="1:3">
      <c r="A58" s="52" t="s">
        <v>37</v>
      </c>
      <c r="B58" s="53"/>
      <c r="C58" s="12"/>
    </row>
    <row r="59" ht="15.75" customHeight="1" spans="1:3">
      <c r="A59" s="52" t="s">
        <v>171</v>
      </c>
      <c r="B59" s="53"/>
      <c r="C59" s="12"/>
    </row>
    <row r="60" ht="15.75" customHeight="1" spans="1:3">
      <c r="A60" s="52" t="s">
        <v>172</v>
      </c>
      <c r="B60" s="53"/>
      <c r="C60" s="12"/>
    </row>
    <row r="61" ht="15.75" customHeight="1" spans="1:3">
      <c r="A61" s="52" t="s">
        <v>42</v>
      </c>
      <c r="B61" s="53"/>
      <c r="C61" s="12"/>
    </row>
    <row r="62" ht="15.75" customHeight="1" spans="1:3">
      <c r="A62" s="52" t="s">
        <v>40</v>
      </c>
      <c r="B62" s="53"/>
      <c r="C62" s="12"/>
    </row>
    <row r="63" ht="15.75" customHeight="1" spans="1:3">
      <c r="A63" s="52" t="s">
        <v>43</v>
      </c>
      <c r="B63" s="53"/>
      <c r="C63" s="12"/>
    </row>
    <row r="64" ht="15.75" customHeight="1" spans="1:3">
      <c r="A64" s="52" t="s">
        <v>38</v>
      </c>
      <c r="B64" s="53"/>
      <c r="C64" s="12"/>
    </row>
    <row r="65" ht="15.75" customHeight="1" spans="1:3">
      <c r="A65" s="52" t="s">
        <v>173</v>
      </c>
      <c r="B65" s="53"/>
      <c r="C65" s="12"/>
    </row>
    <row r="66" ht="15.75" customHeight="1" spans="1:3">
      <c r="A66" s="52" t="s">
        <v>174</v>
      </c>
      <c r="B66" s="53"/>
      <c r="C66" s="12"/>
    </row>
    <row r="67" ht="15.75" customHeight="1" spans="1:3">
      <c r="A67" s="52" t="s">
        <v>175</v>
      </c>
      <c r="B67" s="53">
        <v>5</v>
      </c>
      <c r="C67" s="12"/>
    </row>
    <row r="68" ht="15.75" customHeight="1" spans="1:3">
      <c r="A68" s="54" t="s">
        <v>176</v>
      </c>
      <c r="B68" s="55">
        <f>SUM(B58:B67)</f>
        <v>5</v>
      </c>
      <c r="C68" s="56"/>
    </row>
    <row r="69" ht="15.75" customHeight="1" spans="1:3">
      <c r="A69" s="57" t="str">
        <f>'Desempenho 2026'!A23</f>
        <v>Fonte: MV | SoulMV - POLICLÍNICA DE QUIRINOPOLIS DE 01/02/2026 - 28/02/2026</v>
      </c>
      <c r="B69" s="58"/>
      <c r="C69" s="58"/>
    </row>
    <row r="70" ht="24.75" customHeight="1" spans="1:1">
      <c r="A70" t="s">
        <v>123</v>
      </c>
    </row>
    <row r="71" ht="15.75" customHeight="1" spans="1:1">
      <c r="A71" s="59" t="s">
        <v>124</v>
      </c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28.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12">
    <mergeCell ref="A1:C1"/>
    <mergeCell ref="A2:C2"/>
    <mergeCell ref="A3:C3"/>
    <mergeCell ref="B4:C4"/>
    <mergeCell ref="B5:C5"/>
    <mergeCell ref="B6:C6"/>
    <mergeCell ref="B7:C7"/>
    <mergeCell ref="B8:C8"/>
    <mergeCell ref="B9:C9"/>
    <mergeCell ref="B10:C10"/>
    <mergeCell ref="B12:C12"/>
    <mergeCell ref="B43:C43"/>
  </mergeCells>
  <pageMargins left="0.7" right="0.7" top="0.75" bottom="0.75" header="0.3" footer="0.3"/>
  <pageSetup paperSize="9" scale="85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Produção 2026</vt:lpstr>
      <vt:lpstr>Desempenho 2026</vt:lpstr>
      <vt:lpstr>Efetividade 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Natália Ribeiro</cp:lastModifiedBy>
  <dcterms:created xsi:type="dcterms:W3CDTF">2016-06-10T12:45:00Z</dcterms:created>
  <cp:lastPrinted>2026-03-04T12:20:00Z</cp:lastPrinted>
  <dcterms:modified xsi:type="dcterms:W3CDTF">2026-03-04T13:35:51Z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1046-12.2.0.23196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