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ser\Desktop\IPGSE\PORTFOLIO\09 - Setembro 2024\PORTFOLIO\"/>
    </mc:Choice>
  </mc:AlternateContent>
  <xr:revisionPtr revIDLastSave="0" documentId="13_ncr:1_{96A1F1E1-46A3-42A4-B3D4-6DA4D3A24511}" xr6:coauthVersionLast="36" xr6:coauthVersionMax="36" xr10:uidLastSave="{00000000-0000-0000-0000-000000000000}"/>
  <bookViews>
    <workbookView xWindow="0" yWindow="0" windowWidth="20490" windowHeight="7005" xr2:uid="{00000000-000D-0000-FFFF-FFFF00000000}"/>
  </bookViews>
  <sheets>
    <sheet name="Produção 2024" sheetId="2" r:id="rId1"/>
    <sheet name="Desempenho 2024" sheetId="3" r:id="rId2"/>
    <sheet name="Efetividade 2024" sheetId="4" r:id="rId3"/>
  </sheets>
  <calcPr calcId="179021"/>
  <extLst>
    <ext uri="GoogleSheetsCustomDataVersion2">
      <go:sheetsCustomData xmlns:go="http://customooxmlschemas.google.com/" r:id="rId12" roundtripDataChecksum="NKm+zpGJiGNNGg+7hQE4P2h+H1s6KEETjpjvjE8E1d0="/>
    </ext>
  </extLst>
</workbook>
</file>

<file path=xl/calcChain.xml><?xml version="1.0" encoding="utf-8"?>
<calcChain xmlns="http://schemas.openxmlformats.org/spreadsheetml/2006/main">
  <c r="C6" i="2" l="1"/>
  <c r="C5" i="2"/>
  <c r="C40" i="4" l="1"/>
  <c r="B40" i="4"/>
  <c r="B40" i="2"/>
  <c r="B31" i="2"/>
  <c r="C126" i="2" l="1"/>
  <c r="C121" i="2"/>
  <c r="C56" i="2"/>
  <c r="C45" i="2"/>
  <c r="B67" i="4" l="1"/>
  <c r="C54" i="4"/>
  <c r="C94" i="2" l="1"/>
  <c r="C40" i="2"/>
  <c r="C31" i="2"/>
  <c r="B94" i="2" l="1"/>
  <c r="D20" i="3"/>
  <c r="D17" i="3"/>
  <c r="D14" i="3"/>
  <c r="D11" i="3"/>
  <c r="D8" i="3"/>
  <c r="D5" i="3"/>
  <c r="B126" i="2" l="1"/>
  <c r="B121" i="2"/>
  <c r="B116" i="2"/>
</calcChain>
</file>

<file path=xl/sharedStrings.xml><?xml version="1.0" encoding="utf-8"?>
<sst xmlns="http://schemas.openxmlformats.org/spreadsheetml/2006/main" count="277" uniqueCount="168">
  <si>
    <t>Total</t>
  </si>
  <si>
    <t>Radiologia</t>
  </si>
  <si>
    <t>Ressonância Magnética</t>
  </si>
  <si>
    <t>Endoscopia</t>
  </si>
  <si>
    <t>Colonoscopia</t>
  </si>
  <si>
    <t>Cistoscopia</t>
  </si>
  <si>
    <t>Nasofibroscopia</t>
  </si>
  <si>
    <t>Urodinâmica</t>
  </si>
  <si>
    <t>Eletroencefalografia</t>
  </si>
  <si>
    <t>Eletroneuromiografia</t>
  </si>
  <si>
    <t>Doppler Vascular</t>
  </si>
  <si>
    <t>Ecocardiografia</t>
  </si>
  <si>
    <t>Eletrocardiografia</t>
  </si>
  <si>
    <t>Holter</t>
  </si>
  <si>
    <t>MAPA</t>
  </si>
  <si>
    <t>Teste Ergométrico</t>
  </si>
  <si>
    <t>Espirometria</t>
  </si>
  <si>
    <t>Audiometria</t>
  </si>
  <si>
    <t>Densitometria Óssea</t>
  </si>
  <si>
    <t>Produção Assistencial 2024</t>
  </si>
  <si>
    <t>Atendimento Ambulatorial</t>
  </si>
  <si>
    <t>Consultas Médicas</t>
  </si>
  <si>
    <t>Consultas Multiprofissional</t>
  </si>
  <si>
    <t xml:space="preserve">Meta mensal </t>
  </si>
  <si>
    <t>Consultas Médicas por Especialidades</t>
  </si>
  <si>
    <t>Cardiologia</t>
  </si>
  <si>
    <t>Dermatologia</t>
  </si>
  <si>
    <t>Hematologia</t>
  </si>
  <si>
    <t>Infectologia</t>
  </si>
  <si>
    <t>Mastologia</t>
  </si>
  <si>
    <t>Nefrologia</t>
  </si>
  <si>
    <t>Neurologia</t>
  </si>
  <si>
    <t>Oftalmologia</t>
  </si>
  <si>
    <t>Otorrinolaringologia</t>
  </si>
  <si>
    <t>Psiquiatria</t>
  </si>
  <si>
    <t>Reumatologia</t>
  </si>
  <si>
    <t>Urologia</t>
  </si>
  <si>
    <t>Consultas Não Médicas por Especialidades</t>
  </si>
  <si>
    <t>Nutricionista</t>
  </si>
  <si>
    <t>Consulta Não Médica Exclusa da Meta</t>
  </si>
  <si>
    <t>Enfermagem (triagem)</t>
  </si>
  <si>
    <t>***</t>
  </si>
  <si>
    <t>Serviço Social</t>
  </si>
  <si>
    <t>Consultas Farmacêuticas</t>
  </si>
  <si>
    <t>Dispensação de medicamentos</t>
  </si>
  <si>
    <t>Práticas Integrativas e complementares - PICS</t>
  </si>
  <si>
    <t>Aromaterapia</t>
  </si>
  <si>
    <t>Procedimentos cirúrgicos ambulatoriais</t>
  </si>
  <si>
    <t>Cirurgia Menor Ambulatorial (cma)</t>
  </si>
  <si>
    <t>SADT EXTERNO - Realizado</t>
  </si>
  <si>
    <t>Colposcopia</t>
  </si>
  <si>
    <t>SADT INTERNO - 
Laboratório</t>
  </si>
  <si>
    <t>Análises clínicas</t>
  </si>
  <si>
    <t>SADT INTERNO - 
Oftalmologia</t>
  </si>
  <si>
    <t>Fundoscopia</t>
  </si>
  <si>
    <t>Potencial de acuidade visual</t>
  </si>
  <si>
    <t>Tonometria</t>
  </si>
  <si>
    <t>Triagem oftalmológica</t>
  </si>
  <si>
    <t>Teste ortóptico</t>
  </si>
  <si>
    <t>Centro Especializado em Odontologia (CEO II) - 
Consultas Odontológicas</t>
  </si>
  <si>
    <t>Primeira consulta</t>
  </si>
  <si>
    <t>Consulta Subsequente</t>
  </si>
  <si>
    <t>Centro Especializado em Odontologia (CEO II) - 
Procedimentos por especialidades</t>
  </si>
  <si>
    <t>Procedimentos básicos</t>
  </si>
  <si>
    <t>Periodontia especializada</t>
  </si>
  <si>
    <t>Endodontia</t>
  </si>
  <si>
    <t>Clínica de Terapia Renal Substitutiva</t>
  </si>
  <si>
    <t>Hemodiálise</t>
  </si>
  <si>
    <t>Treinamento diálise peritoneal</t>
  </si>
  <si>
    <t>Transporte para TRS</t>
  </si>
  <si>
    <t>INDICADORES E METAS DE DESEMPENHO 2024</t>
  </si>
  <si>
    <t>Meta Mensal</t>
  </si>
  <si>
    <t>≥</t>
  </si>
  <si>
    <t>Número de consultas ofertadas</t>
  </si>
  <si>
    <t xml:space="preserve">Número de consultas propostas </t>
  </si>
  <si>
    <t>1. Razão do Quantitativo de Consultas Ofertadas</t>
  </si>
  <si>
    <t>2. Razão do Quantitativo de exames (SADT) Ofertadas</t>
  </si>
  <si>
    <t>Número de SADT ofertados</t>
  </si>
  <si>
    <t xml:space="preserve">Número de SADT proposto na metas </t>
  </si>
  <si>
    <t>3. Percentual de Exames de Imagem com resultado liberado em até 72 horas</t>
  </si>
  <si>
    <t>Número de exames de imagem liberados em até 72 horas</t>
  </si>
  <si>
    <t>Total de exames de imagem realizados</t>
  </si>
  <si>
    <t>4. Taxa de acuracidade de estoque dos medicamentos do Componente Especializado da Assistência Farmacêutica</t>
  </si>
  <si>
    <t>Número total de itens contabilizados (estoque físico/estoque sistema) em conformidade</t>
  </si>
  <si>
    <t>Número total de itens padronizados cadastrados no sistema</t>
  </si>
  <si>
    <t>5. Percentual de consultas farmacêuticas em relação ao número de processos do CEAF atendidos no mês</t>
  </si>
  <si>
    <t>Quantitativo de consultas realizadas</t>
  </si>
  <si>
    <t>Total de processos atendidos no período</t>
  </si>
  <si>
    <t>6. Taxa de perda financeira por vencimento</t>
  </si>
  <si>
    <t>≤</t>
  </si>
  <si>
    <t>Valor financeiro da perda de medicamentos padronizados por validade expirada</t>
  </si>
  <si>
    <t>Valor financeiro de medicamentos inventariados no período</t>
  </si>
  <si>
    <t>Indicadores de Efetividade 2024</t>
  </si>
  <si>
    <t>Indicador de Gestão Ambulatorial (%)</t>
  </si>
  <si>
    <t>Setembro</t>
  </si>
  <si>
    <t>Taxa de Perda Primária Global (%)</t>
  </si>
  <si>
    <t>Taxa de Perda Primária Consultas Médicas</t>
  </si>
  <si>
    <t>Taxa de Perda Primária Não Médicas</t>
  </si>
  <si>
    <t>Taxa de Absenteísmo Global (%)</t>
  </si>
  <si>
    <t>Taxa de Absenteísmo Consultas Médicas</t>
  </si>
  <si>
    <t>Taxa de Absenteísmo Consultas Não Médicas</t>
  </si>
  <si>
    <t>Desaproveitamento SADT</t>
  </si>
  <si>
    <t>Procedimento</t>
  </si>
  <si>
    <t>Perda primária</t>
  </si>
  <si>
    <t>Absenteísmo</t>
  </si>
  <si>
    <t>Geral</t>
  </si>
  <si>
    <t>Taxa de Absenteísmo</t>
  </si>
  <si>
    <t>Profissão</t>
  </si>
  <si>
    <t>Celetista</t>
  </si>
  <si>
    <t>Estatutário</t>
  </si>
  <si>
    <t>Enfermeiro</t>
  </si>
  <si>
    <t>Técnico de Enfermagem</t>
  </si>
  <si>
    <t>Médicos</t>
  </si>
  <si>
    <t>Fisioterapeuta</t>
  </si>
  <si>
    <t>Psicólogo</t>
  </si>
  <si>
    <t>Farmacêutico</t>
  </si>
  <si>
    <t>Biomédico</t>
  </si>
  <si>
    <t>Assistente social</t>
  </si>
  <si>
    <t>Áreas administrativas e de suporte</t>
  </si>
  <si>
    <t>Rotatividade</t>
  </si>
  <si>
    <t>Videolaringoscopia</t>
  </si>
  <si>
    <t xml:space="preserve">Indicador de Desempenho </t>
  </si>
  <si>
    <t xml:space="preserve">Meta mensal  </t>
  </si>
  <si>
    <t>Anestesiologia*</t>
  </si>
  <si>
    <t>Cirurgia Vascular</t>
  </si>
  <si>
    <t>Clínico Geral – linha do cuidado</t>
  </si>
  <si>
    <t>Endocrinologia</t>
  </si>
  <si>
    <t>Gastroenterologia</t>
  </si>
  <si>
    <t>Ginecologia</t>
  </si>
  <si>
    <t>Obstetrícia (pré-natal de alto risco)</t>
  </si>
  <si>
    <t>Pediatria</t>
  </si>
  <si>
    <t>Ortopedia/Traumatologia</t>
  </si>
  <si>
    <t>Pneumologia</t>
  </si>
  <si>
    <t>Proctologia</t>
  </si>
  <si>
    <t>Fonoaudiólogo</t>
  </si>
  <si>
    <r>
      <rPr>
        <b/>
        <sz val="12"/>
        <color rgb="FF000000"/>
        <rFont val="Calibri"/>
        <family val="2"/>
      </rPr>
      <t>≥</t>
    </r>
    <r>
      <rPr>
        <b/>
        <sz val="12"/>
        <color rgb="FF000000"/>
        <rFont val="Arial"/>
        <family val="2"/>
      </rPr>
      <t>50% do processo cadastrados</t>
    </r>
  </si>
  <si>
    <t>Emissões Otoacústica</t>
  </si>
  <si>
    <t>unção aspirativa por agulha fina (PAAF): tireóide e mama</t>
  </si>
  <si>
    <t>Punção aspirativa por agulha grossa</t>
  </si>
  <si>
    <t>Tomograﬁa</t>
  </si>
  <si>
    <t>Mamograﬁa</t>
  </si>
  <si>
    <t>Ultrassonograﬁa </t>
  </si>
  <si>
    <t>Patologia Clínica</t>
  </si>
  <si>
    <t>Cirurgia Oral</t>
  </si>
  <si>
    <t>≥5% do processos atendidos no mês</t>
  </si>
  <si>
    <t>Dispensação de Medicamentos - CAEF</t>
  </si>
  <si>
    <t>Consultas Farmacêuticas -  CAEF</t>
  </si>
  <si>
    <t>...</t>
  </si>
  <si>
    <t>Total  de processos atendidos</t>
  </si>
  <si>
    <t>Total de processos cadastrados</t>
  </si>
  <si>
    <t>As consultas realizadas pelo Serviço Social deverão ser registradas em separado, e não confi guram consultas ambulatoriais da equipe multi profi ssional,sendo apenas informadas conforme as normas defi nidas pela Secretaria da Saúde – SES/GO
.</t>
  </si>
  <si>
    <t xml:space="preserve">Policlínica Estadual da Região Sudeste – Unidade Quirinópolis  - IPGSE </t>
  </si>
  <si>
    <t xml:space="preserve">Policlínica Estadual da Região Sudeste – Unidade Quirinópolis  -  IPGSE  </t>
  </si>
  <si>
    <t>Policlínica Estadual da Região Sudeste – Unidade Quirinópolis    - IPGSE</t>
  </si>
  <si>
    <t>Punção aspirativa por agulha fina (PAAF): tireóide e mama</t>
  </si>
  <si>
    <t>Arteterapia</t>
  </si>
  <si>
    <t>Auriculoterapia</t>
  </si>
  <si>
    <t>Massoterapia</t>
  </si>
  <si>
    <t>Meditação</t>
  </si>
  <si>
    <t>Musicoterapia</t>
  </si>
  <si>
    <t>Tratamento Naturopatico</t>
  </si>
  <si>
    <t>Ventosa</t>
  </si>
  <si>
    <t>Ônibus llI</t>
  </si>
  <si>
    <t>Ônibus I G26</t>
  </si>
  <si>
    <t>Ônibus II B46</t>
  </si>
  <si>
    <t>Fonte: MV | SoulMV - POLICLÍNICA DE QUIRINOPOLIS DE 01/09/2024 - 30/09/2024</t>
  </si>
  <si>
    <t>Aprovado pela Diretoria Administrativa :</t>
  </si>
  <si>
    <t>Ricardo Martins Sousa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</si>
</sst>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0.0%"/>
    <numFmt numFmtId="166" formatCode="&quot;R$&quot;\ #,##0.00"/>
  </numFmts>
  <fonts count="22" x14ac:knownFonts="1">
    <font>
      <sz val="11"/>
      <color rgb="FF000000"/>
      <name val="Calibri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b/>
      <sz val="12"/>
      <color theme="1"/>
      <name val="Arial"/>
      <family val="2"/>
    </font>
    <font>
      <sz val="14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DDDDDD"/>
        <bgColor rgb="FFDDDDDD"/>
      </patternFill>
    </fill>
    <fill>
      <patternFill patternType="solid">
        <fgColor theme="4" tint="-0.499984740745262"/>
        <bgColor rgb="FF81D41A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D8D8D8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499984740745262"/>
        <bgColor rgb="FFDDDDDD"/>
      </patternFill>
    </fill>
    <fill>
      <patternFill patternType="solid">
        <fgColor theme="4" tint="-0.499984740745262"/>
        <bgColor rgb="FFB2B2B2"/>
      </patternFill>
    </fill>
  </fills>
  <borders count="4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1" fillId="3" borderId="19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/>
    <xf numFmtId="0" fontId="3" fillId="0" borderId="15" xfId="0" applyFont="1" applyBorder="1"/>
    <xf numFmtId="0" fontId="3" fillId="0" borderId="11" xfId="0" applyFont="1" applyBorder="1"/>
    <xf numFmtId="166" fontId="3" fillId="0" borderId="3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/>
    <xf numFmtId="166" fontId="3" fillId="0" borderId="23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wrapText="1"/>
    </xf>
    <xf numFmtId="3" fontId="3" fillId="0" borderId="3" xfId="0" applyNumberFormat="1" applyFont="1" applyBorder="1" applyAlignment="1">
      <alignment horizontal="left"/>
    </xf>
    <xf numFmtId="3" fontId="1" fillId="0" borderId="3" xfId="0" applyNumberFormat="1" applyFont="1" applyBorder="1" applyAlignment="1">
      <alignment horizontal="left"/>
    </xf>
    <xf numFmtId="3" fontId="1" fillId="0" borderId="7" xfId="0" applyNumberFormat="1" applyFont="1" applyBorder="1" applyAlignment="1">
      <alignment horizontal="left"/>
    </xf>
    <xf numFmtId="0" fontId="0" fillId="0" borderId="0" xfId="0" applyFont="1" applyAlignment="1"/>
    <xf numFmtId="3" fontId="1" fillId="0" borderId="13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3" fontId="3" fillId="0" borderId="26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 wrapText="1"/>
    </xf>
    <xf numFmtId="0" fontId="0" fillId="0" borderId="13" xfId="0" applyFont="1" applyBorder="1" applyAlignment="1"/>
    <xf numFmtId="3" fontId="1" fillId="0" borderId="26" xfId="0" applyNumberFormat="1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9" fontId="1" fillId="3" borderId="12" xfId="0" applyNumberFormat="1" applyFont="1" applyFill="1" applyBorder="1" applyAlignment="1">
      <alignment horizontal="left" vertical="center" wrapText="1"/>
    </xf>
    <xf numFmtId="3" fontId="3" fillId="0" borderId="26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10" fontId="3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10" fontId="3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/>
    <xf numFmtId="3" fontId="3" fillId="0" borderId="9" xfId="0" applyNumberFormat="1" applyFont="1" applyBorder="1" applyAlignment="1">
      <alignment horizontal="left" vertical="center" wrapText="1"/>
    </xf>
    <xf numFmtId="10" fontId="3" fillId="0" borderId="13" xfId="0" applyNumberFormat="1" applyFont="1" applyFill="1" applyBorder="1" applyAlignment="1">
      <alignment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3" fontId="3" fillId="0" borderId="28" xfId="0" applyNumberFormat="1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10" fontId="1" fillId="2" borderId="26" xfId="0" applyNumberFormat="1" applyFont="1" applyFill="1" applyBorder="1" applyAlignment="1">
      <alignment horizontal="center" vertical="center"/>
    </xf>
    <xf numFmtId="4" fontId="3" fillId="0" borderId="25" xfId="0" applyNumberFormat="1" applyFont="1" applyBorder="1"/>
    <xf numFmtId="12" fontId="3" fillId="2" borderId="3" xfId="0" applyNumberFormat="1" applyFont="1" applyFill="1" applyBorder="1" applyAlignment="1">
      <alignment horizontal="center" vertical="center"/>
    </xf>
    <xf numFmtId="12" fontId="3" fillId="2" borderId="10" xfId="0" applyNumberFormat="1" applyFont="1" applyFill="1" applyBorder="1" applyAlignment="1">
      <alignment horizontal="center" vertical="center"/>
    </xf>
    <xf numFmtId="12" fontId="3" fillId="0" borderId="26" xfId="0" applyNumberFormat="1" applyFont="1" applyFill="1" applyBorder="1" applyAlignment="1">
      <alignment horizontal="center" vertical="center" wrapText="1"/>
    </xf>
    <xf numFmtId="12" fontId="1" fillId="2" borderId="26" xfId="0" applyNumberFormat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3" fontId="1" fillId="4" borderId="9" xfId="0" applyNumberFormat="1" applyFont="1" applyFill="1" applyBorder="1" applyAlignment="1">
      <alignment horizontal="center"/>
    </xf>
    <xf numFmtId="0" fontId="15" fillId="0" borderId="0" xfId="0" applyFont="1" applyAlignment="1"/>
    <xf numFmtId="3" fontId="17" fillId="0" borderId="18" xfId="0" applyNumberFormat="1" applyFont="1" applyFill="1" applyBorder="1" applyAlignment="1">
      <alignment horizontal="left"/>
    </xf>
    <xf numFmtId="0" fontId="18" fillId="0" borderId="0" xfId="0" applyFont="1" applyAlignment="1"/>
    <xf numFmtId="0" fontId="19" fillId="0" borderId="0" xfId="0" applyFont="1" applyAlignment="1"/>
    <xf numFmtId="3" fontId="1" fillId="0" borderId="13" xfId="0" applyNumberFormat="1" applyFont="1" applyBorder="1" applyAlignment="1">
      <alignment horizontal="left"/>
    </xf>
    <xf numFmtId="10" fontId="1" fillId="0" borderId="13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left"/>
    </xf>
    <xf numFmtId="3" fontId="1" fillId="0" borderId="17" xfId="0" applyNumberFormat="1" applyFont="1" applyBorder="1" applyAlignment="1">
      <alignment horizontal="left"/>
    </xf>
    <xf numFmtId="12" fontId="3" fillId="2" borderId="26" xfId="0" applyNumberFormat="1" applyFont="1" applyFill="1" applyBorder="1" applyAlignment="1">
      <alignment horizontal="center" vertical="center" wrapText="1"/>
    </xf>
    <xf numFmtId="12" fontId="1" fillId="2" borderId="26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26" xfId="0" applyFont="1" applyBorder="1"/>
    <xf numFmtId="0" fontId="13" fillId="6" borderId="26" xfId="0" applyFont="1" applyFill="1" applyBorder="1" applyAlignment="1">
      <alignment horizontal="center" vertical="center" wrapText="1"/>
    </xf>
    <xf numFmtId="0" fontId="14" fillId="7" borderId="26" xfId="0" applyFont="1" applyFill="1" applyBorder="1"/>
    <xf numFmtId="0" fontId="0" fillId="0" borderId="26" xfId="0" applyFont="1" applyBorder="1" applyAlignment="1">
      <alignment horizontal="center"/>
    </xf>
    <xf numFmtId="3" fontId="3" fillId="0" borderId="3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3" fillId="0" borderId="34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3" fontId="3" fillId="0" borderId="1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8" fillId="0" borderId="24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0" fontId="3" fillId="0" borderId="17" xfId="0" applyNumberFormat="1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9" fontId="3" fillId="0" borderId="17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center" vertical="center"/>
    </xf>
    <xf numFmtId="16" fontId="1" fillId="5" borderId="27" xfId="0" applyNumberFormat="1" applyFont="1" applyFill="1" applyBorder="1" applyAlignment="1">
      <alignment horizontal="center" vertical="center" wrapText="1"/>
    </xf>
    <xf numFmtId="16" fontId="1" fillId="5" borderId="38" xfId="0" applyNumberFormat="1" applyFont="1" applyFill="1" applyBorder="1" applyAlignment="1">
      <alignment horizontal="center" vertical="center" wrapText="1"/>
    </xf>
    <xf numFmtId="10" fontId="3" fillId="0" borderId="39" xfId="0" applyNumberFormat="1" applyFont="1" applyBorder="1" applyAlignment="1">
      <alignment horizontal="center" vertical="center"/>
    </xf>
    <xf numFmtId="10" fontId="3" fillId="0" borderId="40" xfId="0" applyNumberFormat="1" applyFont="1" applyBorder="1" applyAlignment="1">
      <alignment horizontal="center" vertical="center"/>
    </xf>
    <xf numFmtId="0" fontId="13" fillId="8" borderId="26" xfId="0" applyFont="1" applyFill="1" applyBorder="1" applyAlignment="1">
      <alignment horizontal="center" vertical="center" wrapText="1"/>
    </xf>
    <xf numFmtId="0" fontId="13" fillId="9" borderId="26" xfId="0" applyFont="1" applyFill="1" applyBorder="1" applyAlignment="1">
      <alignment horizontal="center" vertical="center" wrapText="1"/>
    </xf>
    <xf numFmtId="3" fontId="13" fillId="9" borderId="26" xfId="0" applyNumberFormat="1" applyFont="1" applyFill="1" applyBorder="1" applyAlignment="1">
      <alignment horizontal="center" vertical="center" wrapText="1"/>
    </xf>
    <xf numFmtId="16" fontId="13" fillId="10" borderId="26" xfId="0" applyNumberFormat="1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3" fontId="13" fillId="9" borderId="15" xfId="0" applyNumberFormat="1" applyFont="1" applyFill="1" applyBorder="1" applyAlignment="1">
      <alignment horizontal="center" vertical="center" wrapText="1"/>
    </xf>
    <xf numFmtId="3" fontId="13" fillId="9" borderId="30" xfId="0" applyNumberFormat="1" applyFont="1" applyFill="1" applyBorder="1" applyAlignment="1">
      <alignment horizontal="center" vertical="center" wrapText="1"/>
    </xf>
    <xf numFmtId="3" fontId="13" fillId="9" borderId="3" xfId="0" applyNumberFormat="1" applyFont="1" applyFill="1" applyBorder="1" applyAlignment="1">
      <alignment horizontal="center" vertical="center" wrapText="1"/>
    </xf>
    <xf numFmtId="0" fontId="13" fillId="9" borderId="10" xfId="0" applyFont="1" applyFill="1" applyBorder="1" applyAlignment="1">
      <alignment horizontal="center" vertical="center" wrapText="1"/>
    </xf>
    <xf numFmtId="16" fontId="13" fillId="10" borderId="28" xfId="0" applyNumberFormat="1" applyFont="1" applyFill="1" applyBorder="1" applyAlignment="1">
      <alignment horizontal="center" vertical="center" wrapText="1"/>
    </xf>
    <xf numFmtId="3" fontId="13" fillId="9" borderId="10" xfId="0" applyNumberFormat="1" applyFont="1" applyFill="1" applyBorder="1" applyAlignment="1">
      <alignment horizontal="center" vertical="center" wrapText="1"/>
    </xf>
    <xf numFmtId="164" fontId="13" fillId="11" borderId="26" xfId="0" applyNumberFormat="1" applyFont="1" applyFill="1" applyBorder="1" applyAlignment="1">
      <alignment horizontal="center" vertical="center"/>
    </xf>
    <xf numFmtId="164" fontId="13" fillId="11" borderId="26" xfId="0" applyNumberFormat="1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 wrapText="1"/>
    </xf>
    <xf numFmtId="0" fontId="20" fillId="8" borderId="32" xfId="0" applyFont="1" applyFill="1" applyBorder="1" applyAlignment="1">
      <alignment horizontal="center" vertical="center" wrapText="1"/>
    </xf>
    <xf numFmtId="9" fontId="13" fillId="8" borderId="33" xfId="0" applyNumberFormat="1" applyFont="1" applyFill="1" applyBorder="1" applyAlignment="1">
      <alignment horizontal="left" vertical="center" wrapText="1"/>
    </xf>
    <xf numFmtId="10" fontId="13" fillId="8" borderId="19" xfId="0" applyNumberFormat="1" applyFont="1" applyFill="1" applyBorder="1" applyAlignment="1">
      <alignment horizontal="center" vertical="center"/>
    </xf>
    <xf numFmtId="0" fontId="13" fillId="9" borderId="20" xfId="0" applyFont="1" applyFill="1" applyBorder="1" applyAlignment="1">
      <alignment horizontal="right" vertical="center" wrapText="1"/>
    </xf>
    <xf numFmtId="9" fontId="13" fillId="9" borderId="21" xfId="0" applyNumberFormat="1" applyFont="1" applyFill="1" applyBorder="1" applyAlignment="1">
      <alignment horizontal="left" vertical="center" wrapText="1"/>
    </xf>
    <xf numFmtId="0" fontId="13" fillId="8" borderId="20" xfId="0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/>
    </xf>
    <xf numFmtId="0" fontId="21" fillId="8" borderId="20" xfId="0" applyFont="1" applyFill="1" applyBorder="1" applyAlignment="1">
      <alignment horizontal="right"/>
    </xf>
    <xf numFmtId="165" fontId="13" fillId="8" borderId="21" xfId="0" applyNumberFormat="1" applyFont="1" applyFill="1" applyBorder="1" applyAlignment="1">
      <alignment horizontal="left"/>
    </xf>
    <xf numFmtId="0" fontId="13" fillId="9" borderId="17" xfId="0" applyFont="1" applyFill="1" applyBorder="1" applyAlignment="1">
      <alignment horizontal="center" vertical="center" wrapText="1"/>
    </xf>
    <xf numFmtId="0" fontId="13" fillId="10" borderId="26" xfId="0" applyFont="1" applyFill="1" applyBorder="1" applyAlignment="1">
      <alignment horizontal="center" vertical="center" wrapText="1"/>
    </xf>
    <xf numFmtId="0" fontId="13" fillId="9" borderId="37" xfId="0" applyFont="1" applyFill="1" applyBorder="1" applyAlignment="1">
      <alignment horizontal="center" vertical="center"/>
    </xf>
    <xf numFmtId="0" fontId="13" fillId="9" borderId="26" xfId="0" applyFont="1" applyFill="1" applyBorder="1" applyAlignment="1">
      <alignment horizontal="center" vertical="center"/>
    </xf>
    <xf numFmtId="0" fontId="13" fillId="9" borderId="26" xfId="0" applyFont="1" applyFill="1" applyBorder="1" applyAlignment="1">
      <alignment horizontal="center" vertical="center"/>
    </xf>
    <xf numFmtId="3" fontId="17" fillId="0" borderId="13" xfId="0" applyNumberFormat="1" applyFont="1" applyFill="1" applyBorder="1" applyAlignment="1">
      <alignment horizontal="left"/>
    </xf>
    <xf numFmtId="3" fontId="1" fillId="2" borderId="6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95250</xdr:rowOff>
    </xdr:from>
    <xdr:ext cx="3933825" cy="7715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95250"/>
          <a:ext cx="3933825" cy="7715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0</xdr:row>
      <xdr:rowOff>161925</xdr:rowOff>
    </xdr:from>
    <xdr:ext cx="3990975" cy="790575"/>
    <xdr:pic>
      <xdr:nvPicPr>
        <xdr:cNvPr id="2" name="image2.png" title="Image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161925"/>
          <a:ext cx="3990975" cy="7905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714376</xdr:colOff>
      <xdr:row>0</xdr:row>
      <xdr:rowOff>9526</xdr:rowOff>
    </xdr:from>
    <xdr:ext cx="3600450" cy="8763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6" y="9526"/>
          <a:ext cx="3600450" cy="876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58"/>
  <sheetViews>
    <sheetView tabSelected="1" topLeftCell="A19" workbookViewId="0">
      <selection activeCell="C119" sqref="C119"/>
    </sheetView>
  </sheetViews>
  <sheetFormatPr defaultColWidth="14.42578125" defaultRowHeight="15" customHeight="1" x14ac:dyDescent="0.25"/>
  <cols>
    <col min="1" max="1" width="37.85546875" customWidth="1"/>
    <col min="2" max="3" width="14.7109375" customWidth="1"/>
    <col min="4" max="5" width="7.85546875" customWidth="1"/>
  </cols>
  <sheetData>
    <row r="1" spans="1:5" ht="73.5" customHeight="1" x14ac:dyDescent="0.25">
      <c r="A1" s="133"/>
      <c r="B1" s="134"/>
      <c r="C1" s="134"/>
      <c r="D1" s="10"/>
      <c r="E1" s="10"/>
    </row>
    <row r="2" spans="1:5" ht="33.75" customHeight="1" x14ac:dyDescent="0.25">
      <c r="A2" s="135" t="s">
        <v>151</v>
      </c>
      <c r="B2" s="136"/>
      <c r="C2" s="136"/>
      <c r="D2" s="10"/>
      <c r="E2" s="10"/>
    </row>
    <row r="3" spans="1:5" ht="19.5" customHeight="1" x14ac:dyDescent="0.25">
      <c r="A3" s="160" t="s">
        <v>19</v>
      </c>
      <c r="B3" s="136"/>
      <c r="C3" s="136"/>
      <c r="D3" s="11"/>
      <c r="E3" s="11"/>
    </row>
    <row r="4" spans="1:5" ht="24" customHeight="1" x14ac:dyDescent="0.25">
      <c r="A4" s="161" t="s">
        <v>20</v>
      </c>
      <c r="B4" s="162" t="s">
        <v>122</v>
      </c>
      <c r="C4" s="163" t="s">
        <v>94</v>
      </c>
      <c r="D4" s="9"/>
      <c r="E4" s="10"/>
    </row>
    <row r="5" spans="1:5" ht="24.75" customHeight="1" x14ac:dyDescent="0.25">
      <c r="A5" s="59" t="s">
        <v>21</v>
      </c>
      <c r="B5" s="63">
        <v>2626</v>
      </c>
      <c r="C5" s="58">
        <f>C31</f>
        <v>2178</v>
      </c>
      <c r="D5" s="11"/>
      <c r="E5" s="12"/>
    </row>
    <row r="6" spans="1:5" ht="22.5" customHeight="1" x14ac:dyDescent="0.25">
      <c r="A6" s="108" t="s">
        <v>22</v>
      </c>
      <c r="B6" s="63">
        <v>3106</v>
      </c>
      <c r="C6" s="58">
        <f>SUM(C40,C44)</f>
        <v>3276</v>
      </c>
      <c r="D6" s="11"/>
      <c r="E6" s="11"/>
    </row>
    <row r="7" spans="1:5" ht="34.5" customHeight="1" x14ac:dyDescent="0.25">
      <c r="A7" s="164" t="s">
        <v>24</v>
      </c>
      <c r="B7" s="165" t="s">
        <v>23</v>
      </c>
      <c r="C7" s="163" t="s">
        <v>94</v>
      </c>
      <c r="D7" s="10"/>
      <c r="E7" s="10"/>
    </row>
    <row r="8" spans="1:5" ht="22.5" customHeight="1" x14ac:dyDescent="0.25">
      <c r="A8" s="109" t="s">
        <v>123</v>
      </c>
      <c r="B8" s="61">
        <v>88</v>
      </c>
      <c r="C8" s="58">
        <v>27</v>
      </c>
      <c r="D8" s="10"/>
      <c r="E8" s="10"/>
    </row>
    <row r="9" spans="1:5" ht="22.5" customHeight="1" x14ac:dyDescent="0.25">
      <c r="A9" s="109" t="s">
        <v>124</v>
      </c>
      <c r="B9" s="61">
        <v>51</v>
      </c>
      <c r="C9" s="58">
        <v>47</v>
      </c>
      <c r="D9" s="10"/>
      <c r="E9" s="10"/>
    </row>
    <row r="10" spans="1:5" ht="22.5" customHeight="1" x14ac:dyDescent="0.25">
      <c r="A10" s="109" t="s">
        <v>25</v>
      </c>
      <c r="B10" s="61">
        <v>260</v>
      </c>
      <c r="C10" s="58">
        <v>226</v>
      </c>
    </row>
    <row r="11" spans="1:5" ht="22.5" customHeight="1" x14ac:dyDescent="0.25">
      <c r="A11" s="109" t="s">
        <v>125</v>
      </c>
      <c r="B11" s="61">
        <v>162</v>
      </c>
      <c r="C11" s="58">
        <v>294</v>
      </c>
    </row>
    <row r="12" spans="1:5" ht="22.5" customHeight="1" x14ac:dyDescent="0.25">
      <c r="A12" s="109" t="s">
        <v>26</v>
      </c>
      <c r="B12" s="61">
        <v>77</v>
      </c>
      <c r="C12" s="58">
        <v>48</v>
      </c>
    </row>
    <row r="13" spans="1:5" ht="22.5" customHeight="1" x14ac:dyDescent="0.25">
      <c r="A13" s="109" t="s">
        <v>126</v>
      </c>
      <c r="B13" s="61">
        <v>179</v>
      </c>
      <c r="C13" s="58">
        <v>214</v>
      </c>
    </row>
    <row r="14" spans="1:5" ht="22.5" customHeight="1" x14ac:dyDescent="0.25">
      <c r="A14" s="109" t="s">
        <v>127</v>
      </c>
      <c r="B14" s="61">
        <v>94</v>
      </c>
      <c r="C14" s="58">
        <v>54</v>
      </c>
    </row>
    <row r="15" spans="1:5" ht="22.5" customHeight="1" x14ac:dyDescent="0.25">
      <c r="A15" s="109" t="s">
        <v>128</v>
      </c>
      <c r="B15" s="61">
        <v>191</v>
      </c>
      <c r="C15" s="58">
        <v>139</v>
      </c>
    </row>
    <row r="16" spans="1:5" ht="18" customHeight="1" x14ac:dyDescent="0.25">
      <c r="A16" s="109" t="s">
        <v>129</v>
      </c>
      <c r="B16" s="61">
        <v>32</v>
      </c>
      <c r="C16" s="58">
        <v>16</v>
      </c>
    </row>
    <row r="17" spans="1:3" ht="22.5" customHeight="1" x14ac:dyDescent="0.25">
      <c r="A17" s="109" t="s">
        <v>27</v>
      </c>
      <c r="B17" s="61">
        <v>32</v>
      </c>
      <c r="C17" s="58">
        <v>24</v>
      </c>
    </row>
    <row r="18" spans="1:3" ht="20.25" customHeight="1" x14ac:dyDescent="0.25">
      <c r="A18" s="109" t="s">
        <v>28</v>
      </c>
      <c r="B18" s="61">
        <v>32</v>
      </c>
      <c r="C18" s="58">
        <v>2</v>
      </c>
    </row>
    <row r="19" spans="1:3" ht="22.5" customHeight="1" x14ac:dyDescent="0.25">
      <c r="A19" s="109" t="s">
        <v>29</v>
      </c>
      <c r="B19" s="61">
        <v>46</v>
      </c>
      <c r="C19" s="58">
        <v>31</v>
      </c>
    </row>
    <row r="20" spans="1:3" ht="22.5" customHeight="1" x14ac:dyDescent="0.25">
      <c r="A20" s="109" t="s">
        <v>30</v>
      </c>
      <c r="B20" s="61">
        <v>71</v>
      </c>
      <c r="C20" s="58">
        <v>73</v>
      </c>
    </row>
    <row r="21" spans="1:3" ht="22.5" customHeight="1" x14ac:dyDescent="0.25">
      <c r="A21" s="109" t="s">
        <v>31</v>
      </c>
      <c r="B21" s="61">
        <v>173</v>
      </c>
      <c r="C21" s="58">
        <v>159</v>
      </c>
    </row>
    <row r="22" spans="1:3" ht="22.5" customHeight="1" x14ac:dyDescent="0.25">
      <c r="A22" s="109" t="s">
        <v>130</v>
      </c>
      <c r="B22" s="61">
        <v>32</v>
      </c>
      <c r="C22" s="58">
        <v>43</v>
      </c>
    </row>
    <row r="23" spans="1:3" ht="22.5" customHeight="1" x14ac:dyDescent="0.25">
      <c r="A23" s="109" t="s">
        <v>32</v>
      </c>
      <c r="B23" s="61">
        <v>360</v>
      </c>
      <c r="C23" s="58">
        <v>294</v>
      </c>
    </row>
    <row r="24" spans="1:3" ht="22.5" customHeight="1" x14ac:dyDescent="0.25">
      <c r="A24" s="109" t="s">
        <v>131</v>
      </c>
      <c r="B24" s="61">
        <v>329</v>
      </c>
      <c r="C24" s="58">
        <v>251</v>
      </c>
    </row>
    <row r="25" spans="1:3" ht="22.5" customHeight="1" x14ac:dyDescent="0.25">
      <c r="A25" s="109" t="s">
        <v>33</v>
      </c>
      <c r="B25" s="61">
        <v>81</v>
      </c>
      <c r="C25" s="58">
        <v>66</v>
      </c>
    </row>
    <row r="26" spans="1:3" ht="22.5" customHeight="1" x14ac:dyDescent="0.25">
      <c r="A26" s="109" t="s">
        <v>132</v>
      </c>
      <c r="B26" s="61">
        <v>32</v>
      </c>
      <c r="C26" s="58">
        <v>25</v>
      </c>
    </row>
    <row r="27" spans="1:3" ht="15" customHeight="1" x14ac:dyDescent="0.25">
      <c r="A27" s="109" t="s">
        <v>133</v>
      </c>
      <c r="B27" s="61">
        <v>32</v>
      </c>
      <c r="C27" s="58">
        <v>0</v>
      </c>
    </row>
    <row r="28" spans="1:3" ht="22.5" customHeight="1" x14ac:dyDescent="0.25">
      <c r="A28" s="109" t="s">
        <v>34</v>
      </c>
      <c r="B28" s="61">
        <v>40</v>
      </c>
      <c r="C28" s="58">
        <v>50</v>
      </c>
    </row>
    <row r="29" spans="1:3" ht="16.5" customHeight="1" x14ac:dyDescent="0.25">
      <c r="A29" s="110" t="s">
        <v>35</v>
      </c>
      <c r="B29" s="61">
        <v>128</v>
      </c>
      <c r="C29" s="57">
        <v>0</v>
      </c>
    </row>
    <row r="30" spans="1:3" ht="22.5" customHeight="1" x14ac:dyDescent="0.25">
      <c r="A30" s="111" t="s">
        <v>36</v>
      </c>
      <c r="B30" s="61">
        <v>104</v>
      </c>
      <c r="C30" s="105">
        <v>95</v>
      </c>
    </row>
    <row r="31" spans="1:3" ht="22.5" customHeight="1" x14ac:dyDescent="0.25">
      <c r="A31" s="112" t="s">
        <v>0</v>
      </c>
      <c r="B31" s="61">
        <f>SUM(B8:B30)</f>
        <v>2626</v>
      </c>
      <c r="C31" s="61">
        <f>SUM(C8:C30)</f>
        <v>2178</v>
      </c>
    </row>
    <row r="32" spans="1:3" ht="15" customHeight="1" x14ac:dyDescent="0.25">
      <c r="A32" s="10"/>
      <c r="B32" s="10"/>
      <c r="C32" s="10"/>
    </row>
    <row r="33" spans="1:7" ht="36" customHeight="1" x14ac:dyDescent="0.3">
      <c r="A33" s="164" t="s">
        <v>37</v>
      </c>
      <c r="B33" s="166" t="s">
        <v>23</v>
      </c>
      <c r="C33" s="163" t="s">
        <v>94</v>
      </c>
      <c r="E33" s="131" t="s">
        <v>150</v>
      </c>
      <c r="F33" s="132"/>
      <c r="G33" s="132"/>
    </row>
    <row r="34" spans="1:7" ht="22.5" customHeight="1" x14ac:dyDescent="0.25">
      <c r="A34" s="109" t="s">
        <v>110</v>
      </c>
      <c r="B34" s="61">
        <v>572</v>
      </c>
      <c r="C34" s="57">
        <v>623</v>
      </c>
    </row>
    <row r="35" spans="1:7" ht="22.5" customHeight="1" x14ac:dyDescent="0.25">
      <c r="A35" s="109" t="s">
        <v>115</v>
      </c>
      <c r="B35" s="61">
        <v>319</v>
      </c>
      <c r="C35" s="57">
        <v>183</v>
      </c>
    </row>
    <row r="36" spans="1:7" ht="22.5" customHeight="1" x14ac:dyDescent="0.25">
      <c r="A36" s="109" t="s">
        <v>113</v>
      </c>
      <c r="B36" s="61">
        <v>1014</v>
      </c>
      <c r="C36" s="57">
        <v>1247</v>
      </c>
    </row>
    <row r="37" spans="1:7" ht="22.5" customHeight="1" x14ac:dyDescent="0.25">
      <c r="A37" s="109" t="s">
        <v>134</v>
      </c>
      <c r="B37" s="61">
        <v>33</v>
      </c>
      <c r="C37" s="57">
        <v>14</v>
      </c>
    </row>
    <row r="38" spans="1:7" ht="22.5" customHeight="1" x14ac:dyDescent="0.25">
      <c r="A38" s="110" t="s">
        <v>38</v>
      </c>
      <c r="B38" s="61">
        <v>413</v>
      </c>
      <c r="C38" s="99">
        <v>360</v>
      </c>
    </row>
    <row r="39" spans="1:7" ht="21.75" customHeight="1" x14ac:dyDescent="0.25">
      <c r="A39" s="111" t="s">
        <v>114</v>
      </c>
      <c r="B39" s="61">
        <v>355</v>
      </c>
      <c r="C39" s="59">
        <v>465</v>
      </c>
    </row>
    <row r="40" spans="1:7" s="54" customFormat="1" ht="21.75" customHeight="1" x14ac:dyDescent="0.25">
      <c r="A40" s="113" t="s">
        <v>0</v>
      </c>
      <c r="B40" s="61">
        <f>SUM(B34:B39)</f>
        <v>2706</v>
      </c>
      <c r="C40" s="60">
        <f>SUM(C34:C39)</f>
        <v>2892</v>
      </c>
    </row>
    <row r="41" spans="1:7" s="54" customFormat="1" ht="21.75" customHeight="1" x14ac:dyDescent="0.25">
      <c r="A41" s="88"/>
      <c r="B41" s="10"/>
      <c r="C41" s="10"/>
    </row>
    <row r="42" spans="1:7" ht="41.25" customHeight="1" x14ac:dyDescent="0.25">
      <c r="A42" s="164" t="s">
        <v>39</v>
      </c>
      <c r="B42" s="167" t="s">
        <v>23</v>
      </c>
      <c r="C42" s="163" t="s">
        <v>94</v>
      </c>
    </row>
    <row r="43" spans="1:7" ht="22.5" customHeight="1" x14ac:dyDescent="0.25">
      <c r="A43" s="20" t="s">
        <v>40</v>
      </c>
      <c r="B43" s="65" t="s">
        <v>41</v>
      </c>
      <c r="C43" s="72">
        <v>1652</v>
      </c>
    </row>
    <row r="44" spans="1:7" ht="22.5" customHeight="1" x14ac:dyDescent="0.25">
      <c r="A44" s="20" t="s">
        <v>42</v>
      </c>
      <c r="B44" s="66">
        <v>400</v>
      </c>
      <c r="C44" s="72">
        <v>384</v>
      </c>
    </row>
    <row r="45" spans="1:7" ht="22.5" customHeight="1" x14ac:dyDescent="0.25">
      <c r="A45" s="20" t="s">
        <v>0</v>
      </c>
      <c r="B45" s="66" t="s">
        <v>41</v>
      </c>
      <c r="C45" s="60">
        <f>SUM(C43:C44)</f>
        <v>2036</v>
      </c>
    </row>
    <row r="46" spans="1:7" s="54" customFormat="1" ht="22.5" customHeight="1" x14ac:dyDescent="0.25">
      <c r="A46" s="68"/>
      <c r="B46" s="69"/>
      <c r="C46" s="55"/>
    </row>
    <row r="47" spans="1:7" s="54" customFormat="1" ht="33" customHeight="1" x14ac:dyDescent="0.25">
      <c r="A47" s="164" t="s">
        <v>45</v>
      </c>
      <c r="B47" s="167" t="s">
        <v>23</v>
      </c>
      <c r="C47" s="163" t="s">
        <v>94</v>
      </c>
    </row>
    <row r="48" spans="1:7" s="54" customFormat="1" ht="22.5" customHeight="1" x14ac:dyDescent="0.25">
      <c r="A48" s="26" t="s">
        <v>46</v>
      </c>
      <c r="B48" s="67" t="s">
        <v>41</v>
      </c>
      <c r="C48" s="57">
        <v>157</v>
      </c>
    </row>
    <row r="49" spans="1:4" s="54" customFormat="1" ht="22.5" customHeight="1" x14ac:dyDescent="0.25">
      <c r="A49" s="20" t="s">
        <v>155</v>
      </c>
      <c r="B49" s="67" t="s">
        <v>41</v>
      </c>
      <c r="C49" s="57">
        <v>1</v>
      </c>
    </row>
    <row r="50" spans="1:4" s="54" customFormat="1" ht="22.5" customHeight="1" x14ac:dyDescent="0.25">
      <c r="A50" s="20" t="s">
        <v>156</v>
      </c>
      <c r="B50" s="67" t="s">
        <v>41</v>
      </c>
      <c r="C50" s="57">
        <v>45</v>
      </c>
    </row>
    <row r="51" spans="1:4" s="54" customFormat="1" ht="22.5" customHeight="1" x14ac:dyDescent="0.25">
      <c r="A51" s="20" t="s">
        <v>157</v>
      </c>
      <c r="B51" s="67" t="s">
        <v>41</v>
      </c>
      <c r="C51" s="57">
        <v>43</v>
      </c>
    </row>
    <row r="52" spans="1:4" s="54" customFormat="1" ht="22.5" customHeight="1" x14ac:dyDescent="0.25">
      <c r="A52" s="20" t="s">
        <v>158</v>
      </c>
      <c r="B52" s="67" t="s">
        <v>41</v>
      </c>
      <c r="C52" s="57">
        <v>123</v>
      </c>
    </row>
    <row r="53" spans="1:4" s="54" customFormat="1" ht="22.5" customHeight="1" x14ac:dyDescent="0.25">
      <c r="A53" s="20" t="s">
        <v>159</v>
      </c>
      <c r="B53" s="67" t="s">
        <v>41</v>
      </c>
      <c r="C53" s="57">
        <v>21</v>
      </c>
    </row>
    <row r="54" spans="1:4" s="54" customFormat="1" ht="22.5" customHeight="1" x14ac:dyDescent="0.25">
      <c r="A54" s="96" t="s">
        <v>160</v>
      </c>
      <c r="B54" s="97" t="s">
        <v>41</v>
      </c>
      <c r="C54" s="57">
        <v>447</v>
      </c>
    </row>
    <row r="55" spans="1:4" s="54" customFormat="1" ht="22.5" customHeight="1" x14ac:dyDescent="0.25">
      <c r="A55" s="78" t="s">
        <v>161</v>
      </c>
      <c r="B55" s="98" t="s">
        <v>41</v>
      </c>
      <c r="C55" s="57">
        <v>138</v>
      </c>
    </row>
    <row r="56" spans="1:4" s="54" customFormat="1" ht="22.5" customHeight="1" x14ac:dyDescent="0.25">
      <c r="A56" s="78" t="s">
        <v>0</v>
      </c>
      <c r="B56" s="98" t="s">
        <v>41</v>
      </c>
      <c r="C56" s="61">
        <f>SUM(C48:C55)</f>
        <v>975</v>
      </c>
    </row>
    <row r="57" spans="1:4" s="54" customFormat="1" ht="22.5" customHeight="1" x14ac:dyDescent="0.25">
      <c r="A57" s="68"/>
      <c r="B57" s="69"/>
      <c r="C57" s="55"/>
    </row>
    <row r="58" spans="1:4" ht="34.5" customHeight="1" x14ac:dyDescent="0.25">
      <c r="A58" s="168" t="s">
        <v>146</v>
      </c>
      <c r="B58" s="165" t="s">
        <v>23</v>
      </c>
      <c r="C58" s="169" t="s">
        <v>94</v>
      </c>
    </row>
    <row r="59" spans="1:4" ht="50.25" customHeight="1" x14ac:dyDescent="0.25">
      <c r="A59" s="82" t="s">
        <v>43</v>
      </c>
      <c r="B59" s="114" t="s">
        <v>144</v>
      </c>
      <c r="C59" s="57">
        <v>183</v>
      </c>
      <c r="D59" s="62"/>
    </row>
    <row r="60" spans="1:4" s="54" customFormat="1" ht="27" customHeight="1" x14ac:dyDescent="0.25">
      <c r="A60" s="82" t="s">
        <v>148</v>
      </c>
      <c r="B60" s="83" t="s">
        <v>147</v>
      </c>
      <c r="C60" s="57">
        <v>7994</v>
      </c>
      <c r="D60" s="62"/>
    </row>
    <row r="61" spans="1:4" s="54" customFormat="1" ht="41.25" customHeight="1" x14ac:dyDescent="0.25">
      <c r="A61" s="161" t="s">
        <v>145</v>
      </c>
      <c r="B61" s="162" t="s">
        <v>23</v>
      </c>
      <c r="C61" s="163" t="s">
        <v>94</v>
      </c>
      <c r="D61" s="62"/>
    </row>
    <row r="62" spans="1:4" ht="45" customHeight="1" x14ac:dyDescent="0.25">
      <c r="A62" s="84" t="s">
        <v>44</v>
      </c>
      <c r="B62" s="85" t="s">
        <v>135</v>
      </c>
      <c r="C62" s="56">
        <v>13423</v>
      </c>
    </row>
    <row r="63" spans="1:4" ht="34.5" customHeight="1" x14ac:dyDescent="0.25">
      <c r="A63" s="6" t="s">
        <v>149</v>
      </c>
      <c r="B63" s="7" t="s">
        <v>147</v>
      </c>
      <c r="C63" s="15">
        <v>13807</v>
      </c>
    </row>
    <row r="64" spans="1:4" ht="22.5" customHeight="1" x14ac:dyDescent="0.25">
      <c r="A64" s="23"/>
      <c r="B64" s="24"/>
      <c r="C64" s="25"/>
    </row>
    <row r="65" spans="1:3" ht="45" customHeight="1" x14ac:dyDescent="0.25">
      <c r="A65" s="164" t="s">
        <v>47</v>
      </c>
      <c r="B65" s="167" t="s">
        <v>23</v>
      </c>
      <c r="C65" s="163" t="s">
        <v>94</v>
      </c>
    </row>
    <row r="66" spans="1:3" ht="22.5" customHeight="1" x14ac:dyDescent="0.25">
      <c r="A66" s="6" t="s">
        <v>48</v>
      </c>
      <c r="B66" s="13">
        <v>74</v>
      </c>
      <c r="C66" s="16">
        <v>44</v>
      </c>
    </row>
    <row r="67" spans="1:3" ht="22.5" customHeight="1" x14ac:dyDescent="0.25">
      <c r="A67" s="22"/>
      <c r="B67" s="9"/>
      <c r="C67" s="18"/>
    </row>
    <row r="68" spans="1:3" ht="45" customHeight="1" x14ac:dyDescent="0.25">
      <c r="A68" s="167" t="s">
        <v>49</v>
      </c>
      <c r="B68" s="167" t="s">
        <v>23</v>
      </c>
      <c r="C68" s="163" t="s">
        <v>94</v>
      </c>
    </row>
    <row r="69" spans="1:3" ht="22.5" customHeight="1" x14ac:dyDescent="0.25">
      <c r="A69" s="75" t="s">
        <v>17</v>
      </c>
      <c r="B69" s="89">
        <v>10</v>
      </c>
      <c r="C69" s="16">
        <v>0</v>
      </c>
    </row>
    <row r="70" spans="1:3" ht="22.5" customHeight="1" x14ac:dyDescent="0.25">
      <c r="A70" s="75" t="s">
        <v>5</v>
      </c>
      <c r="B70" s="89">
        <v>10</v>
      </c>
      <c r="C70" s="16">
        <v>0</v>
      </c>
    </row>
    <row r="71" spans="1:3" ht="22.5" customHeight="1" x14ac:dyDescent="0.25">
      <c r="A71" s="75" t="s">
        <v>4</v>
      </c>
      <c r="B71" s="89">
        <v>42</v>
      </c>
      <c r="C71" s="16">
        <v>29</v>
      </c>
    </row>
    <row r="72" spans="1:3" ht="22.5" customHeight="1" x14ac:dyDescent="0.25">
      <c r="A72" s="75" t="s">
        <v>50</v>
      </c>
      <c r="B72" s="89">
        <v>13</v>
      </c>
      <c r="C72" s="16">
        <v>12</v>
      </c>
    </row>
    <row r="73" spans="1:3" ht="22.5" customHeight="1" x14ac:dyDescent="0.25">
      <c r="A73" s="75" t="s">
        <v>18</v>
      </c>
      <c r="B73" s="89">
        <v>63</v>
      </c>
      <c r="C73" s="16">
        <v>52</v>
      </c>
    </row>
    <row r="74" spans="1:3" ht="22.5" customHeight="1" x14ac:dyDescent="0.25">
      <c r="A74" s="75" t="s">
        <v>10</v>
      </c>
      <c r="B74" s="89">
        <v>68</v>
      </c>
      <c r="C74" s="16">
        <v>112</v>
      </c>
    </row>
    <row r="75" spans="1:3" ht="22.5" customHeight="1" x14ac:dyDescent="0.25">
      <c r="A75" s="75" t="s">
        <v>11</v>
      </c>
      <c r="B75" s="89">
        <v>20</v>
      </c>
      <c r="C75" s="8">
        <v>13</v>
      </c>
    </row>
    <row r="76" spans="1:3" ht="33.75" customHeight="1" x14ac:dyDescent="0.25">
      <c r="A76" s="75" t="s">
        <v>12</v>
      </c>
      <c r="B76" s="89">
        <v>63</v>
      </c>
      <c r="C76" s="8">
        <v>112</v>
      </c>
    </row>
    <row r="77" spans="1:3" ht="22.5" customHeight="1" x14ac:dyDescent="0.25">
      <c r="A77" s="75" t="s">
        <v>8</v>
      </c>
      <c r="B77" s="89">
        <v>10</v>
      </c>
      <c r="C77" s="16">
        <v>0</v>
      </c>
    </row>
    <row r="78" spans="1:3" ht="22.5" customHeight="1" x14ac:dyDescent="0.25">
      <c r="A78" s="75" t="s">
        <v>9</v>
      </c>
      <c r="B78" s="89">
        <v>10</v>
      </c>
      <c r="C78" s="8">
        <v>0</v>
      </c>
    </row>
    <row r="79" spans="1:3" ht="22.5" customHeight="1" x14ac:dyDescent="0.25">
      <c r="A79" s="75" t="s">
        <v>136</v>
      </c>
      <c r="B79" s="89">
        <v>10</v>
      </c>
      <c r="C79" s="8">
        <v>0</v>
      </c>
    </row>
    <row r="80" spans="1:3" ht="22.5" customHeight="1" x14ac:dyDescent="0.25">
      <c r="A80" s="75" t="s">
        <v>3</v>
      </c>
      <c r="B80" s="89">
        <v>67</v>
      </c>
      <c r="C80" s="8">
        <v>58</v>
      </c>
    </row>
    <row r="81" spans="1:3" ht="22.5" customHeight="1" x14ac:dyDescent="0.25">
      <c r="A81" s="75" t="s">
        <v>16</v>
      </c>
      <c r="B81" s="89">
        <v>10</v>
      </c>
      <c r="C81" s="16">
        <v>9</v>
      </c>
    </row>
    <row r="82" spans="1:3" ht="22.5" customHeight="1" x14ac:dyDescent="0.25">
      <c r="A82" s="75" t="s">
        <v>13</v>
      </c>
      <c r="B82" s="89">
        <v>60</v>
      </c>
      <c r="C82" s="8">
        <v>73</v>
      </c>
    </row>
    <row r="83" spans="1:3" ht="22.5" customHeight="1" x14ac:dyDescent="0.25">
      <c r="A83" s="75" t="s">
        <v>140</v>
      </c>
      <c r="B83" s="89">
        <v>174</v>
      </c>
      <c r="C83" s="8">
        <v>158</v>
      </c>
    </row>
    <row r="84" spans="1:3" ht="22.5" customHeight="1" x14ac:dyDescent="0.25">
      <c r="A84" s="75" t="s">
        <v>14</v>
      </c>
      <c r="B84" s="89">
        <v>43</v>
      </c>
      <c r="C84" s="16">
        <v>66</v>
      </c>
    </row>
    <row r="85" spans="1:3" ht="22.5" customHeight="1" x14ac:dyDescent="0.25">
      <c r="A85" s="75" t="s">
        <v>6</v>
      </c>
      <c r="B85" s="89">
        <v>10</v>
      </c>
      <c r="C85" s="16">
        <v>0</v>
      </c>
    </row>
    <row r="86" spans="1:3" ht="31.5" customHeight="1" x14ac:dyDescent="0.25">
      <c r="A86" s="75" t="s">
        <v>154</v>
      </c>
      <c r="B86" s="89">
        <v>10</v>
      </c>
      <c r="C86" s="16">
        <v>9</v>
      </c>
    </row>
    <row r="87" spans="1:3" ht="22.5" customHeight="1" x14ac:dyDescent="0.25">
      <c r="A87" s="75" t="s">
        <v>138</v>
      </c>
      <c r="B87" s="89">
        <v>10</v>
      </c>
      <c r="C87" s="16">
        <v>6</v>
      </c>
    </row>
    <row r="88" spans="1:3" ht="22.5" customHeight="1" x14ac:dyDescent="0.25">
      <c r="A88" s="75" t="s">
        <v>1</v>
      </c>
      <c r="B88" s="89">
        <v>373</v>
      </c>
      <c r="C88" s="16">
        <v>232</v>
      </c>
    </row>
    <row r="89" spans="1:3" ht="22.5" customHeight="1" x14ac:dyDescent="0.25">
      <c r="A89" s="75" t="s">
        <v>15</v>
      </c>
      <c r="B89" s="89">
        <v>32</v>
      </c>
      <c r="C89" s="16">
        <v>28</v>
      </c>
    </row>
    <row r="90" spans="1:3" ht="22.5" customHeight="1" x14ac:dyDescent="0.25">
      <c r="A90" s="75" t="s">
        <v>139</v>
      </c>
      <c r="B90" s="89">
        <v>513</v>
      </c>
      <c r="C90" s="16">
        <v>437</v>
      </c>
    </row>
    <row r="91" spans="1:3" ht="22.5" customHeight="1" x14ac:dyDescent="0.25">
      <c r="A91" s="75" t="s">
        <v>141</v>
      </c>
      <c r="B91" s="89">
        <v>238</v>
      </c>
      <c r="C91" s="16">
        <v>124</v>
      </c>
    </row>
    <row r="92" spans="1:3" ht="22.5" customHeight="1" x14ac:dyDescent="0.25">
      <c r="A92" s="75" t="s">
        <v>7</v>
      </c>
      <c r="B92" s="89">
        <v>10</v>
      </c>
      <c r="C92" s="16">
        <v>0</v>
      </c>
    </row>
    <row r="93" spans="1:3" ht="33.75" customHeight="1" x14ac:dyDescent="0.25">
      <c r="A93" s="75" t="s">
        <v>120</v>
      </c>
      <c r="B93" s="89">
        <v>10</v>
      </c>
      <c r="C93" s="16">
        <v>10</v>
      </c>
    </row>
    <row r="94" spans="1:3" ht="22.5" customHeight="1" x14ac:dyDescent="0.25">
      <c r="A94" s="7" t="s">
        <v>0</v>
      </c>
      <c r="B94" s="13">
        <f>SUM(B69:B93)</f>
        <v>1879</v>
      </c>
      <c r="C94" s="5">
        <f>SUM(C69:C93)</f>
        <v>1540</v>
      </c>
    </row>
    <row r="95" spans="1:3" ht="33" customHeight="1" x14ac:dyDescent="0.25">
      <c r="A95" s="168" t="s">
        <v>51</v>
      </c>
      <c r="B95" s="170" t="s">
        <v>23</v>
      </c>
      <c r="C95" s="169" t="s">
        <v>94</v>
      </c>
    </row>
    <row r="96" spans="1:3" ht="22.5" customHeight="1" x14ac:dyDescent="0.25">
      <c r="A96" s="78" t="s">
        <v>52</v>
      </c>
      <c r="B96" s="90" t="s">
        <v>41</v>
      </c>
      <c r="C96" s="72">
        <v>3567</v>
      </c>
    </row>
    <row r="97" spans="1:3" s="54" customFormat="1" ht="22.5" customHeight="1" x14ac:dyDescent="0.25">
      <c r="A97" s="79" t="s">
        <v>142</v>
      </c>
      <c r="B97" s="90" t="s">
        <v>41</v>
      </c>
      <c r="C97" s="72">
        <v>44</v>
      </c>
    </row>
    <row r="98" spans="1:3" ht="22.5" customHeight="1" x14ac:dyDescent="0.25">
      <c r="A98" s="23"/>
      <c r="B98" s="27"/>
      <c r="C98" s="28"/>
    </row>
    <row r="99" spans="1:3" ht="29.25" customHeight="1" x14ac:dyDescent="0.25">
      <c r="A99" s="168" t="s">
        <v>53</v>
      </c>
      <c r="B99" s="170" t="s">
        <v>23</v>
      </c>
      <c r="C99" s="163" t="s">
        <v>94</v>
      </c>
    </row>
    <row r="100" spans="1:3" ht="22.5" customHeight="1" x14ac:dyDescent="0.25">
      <c r="A100" s="20" t="s">
        <v>54</v>
      </c>
      <c r="B100" s="3" t="s">
        <v>41</v>
      </c>
      <c r="C100" s="3">
        <v>0</v>
      </c>
    </row>
    <row r="101" spans="1:3" ht="22.5" customHeight="1" x14ac:dyDescent="0.25">
      <c r="A101" s="20" t="s">
        <v>55</v>
      </c>
      <c r="B101" s="3" t="s">
        <v>41</v>
      </c>
      <c r="C101" s="3">
        <v>0</v>
      </c>
    </row>
    <row r="102" spans="1:3" ht="22.5" customHeight="1" x14ac:dyDescent="0.25">
      <c r="A102" s="20" t="s">
        <v>56</v>
      </c>
      <c r="B102" s="3" t="s">
        <v>41</v>
      </c>
      <c r="C102" s="3">
        <v>0</v>
      </c>
    </row>
    <row r="103" spans="1:3" ht="22.5" customHeight="1" x14ac:dyDescent="0.25">
      <c r="A103" s="20" t="s">
        <v>57</v>
      </c>
      <c r="B103" s="3" t="s">
        <v>41</v>
      </c>
      <c r="C103" s="3">
        <v>0</v>
      </c>
    </row>
    <row r="104" spans="1:3" ht="22.5" customHeight="1" x14ac:dyDescent="0.25">
      <c r="A104" s="8" t="s">
        <v>58</v>
      </c>
      <c r="B104" s="3" t="s">
        <v>41</v>
      </c>
      <c r="C104" s="8">
        <v>0</v>
      </c>
    </row>
    <row r="105" spans="1:3" ht="22.5" customHeight="1" x14ac:dyDescent="0.25">
      <c r="A105" s="13" t="s">
        <v>0</v>
      </c>
      <c r="B105" s="21" t="s">
        <v>41</v>
      </c>
      <c r="C105" s="5">
        <v>0</v>
      </c>
    </row>
    <row r="106" spans="1:3" ht="22.5" customHeight="1" x14ac:dyDescent="0.25">
      <c r="A106" s="27"/>
      <c r="B106" s="27"/>
      <c r="C106" s="27"/>
    </row>
    <row r="107" spans="1:3" ht="39.75" customHeight="1" x14ac:dyDescent="0.25">
      <c r="A107" s="164" t="s">
        <v>59</v>
      </c>
      <c r="B107" s="167" t="s">
        <v>23</v>
      </c>
      <c r="C107" s="163" t="s">
        <v>94</v>
      </c>
    </row>
    <row r="108" spans="1:3" ht="22.5" customHeight="1" x14ac:dyDescent="0.25">
      <c r="A108" s="14" t="s">
        <v>60</v>
      </c>
      <c r="B108" s="30">
        <v>240</v>
      </c>
      <c r="C108" s="2">
        <v>0</v>
      </c>
    </row>
    <row r="109" spans="1:3" ht="22.5" customHeight="1" x14ac:dyDescent="0.25">
      <c r="A109" s="6" t="s">
        <v>61</v>
      </c>
      <c r="B109" s="7">
        <v>360</v>
      </c>
      <c r="C109" s="3">
        <v>0</v>
      </c>
    </row>
    <row r="110" spans="1:3" ht="22.5" customHeight="1" x14ac:dyDescent="0.25">
      <c r="A110" s="30" t="s">
        <v>0</v>
      </c>
      <c r="B110" s="30">
        <v>600</v>
      </c>
      <c r="C110" s="5">
        <v>0</v>
      </c>
    </row>
    <row r="111" spans="1:3" ht="66" customHeight="1" x14ac:dyDescent="0.25">
      <c r="A111" s="164" t="s">
        <v>62</v>
      </c>
      <c r="B111" s="167" t="s">
        <v>23</v>
      </c>
      <c r="C111" s="163" t="s">
        <v>94</v>
      </c>
    </row>
    <row r="112" spans="1:3" ht="22.5" customHeight="1" x14ac:dyDescent="0.25">
      <c r="A112" s="6" t="s">
        <v>63</v>
      </c>
      <c r="B112" s="7">
        <v>110</v>
      </c>
      <c r="C112" s="2">
        <v>0</v>
      </c>
    </row>
    <row r="113" spans="1:3" ht="22.5" customHeight="1" x14ac:dyDescent="0.25">
      <c r="A113" s="6" t="s">
        <v>64</v>
      </c>
      <c r="B113" s="7">
        <v>90</v>
      </c>
      <c r="C113" s="2">
        <v>0</v>
      </c>
    </row>
    <row r="114" spans="1:3" ht="22.5" customHeight="1" x14ac:dyDescent="0.25">
      <c r="A114" s="14" t="s">
        <v>65</v>
      </c>
      <c r="B114" s="30">
        <v>60</v>
      </c>
      <c r="C114" s="2">
        <v>0</v>
      </c>
    </row>
    <row r="115" spans="1:3" ht="22.5" customHeight="1" x14ac:dyDescent="0.25">
      <c r="A115" s="80" t="s">
        <v>143</v>
      </c>
      <c r="B115" s="21">
        <v>90</v>
      </c>
      <c r="C115" s="2">
        <v>0</v>
      </c>
    </row>
    <row r="116" spans="1:3" ht="22.5" customHeight="1" x14ac:dyDescent="0.25">
      <c r="A116" s="30" t="s">
        <v>0</v>
      </c>
      <c r="B116" s="30">
        <f>SUM(B112:B115)</f>
        <v>350</v>
      </c>
      <c r="C116" s="5">
        <v>0</v>
      </c>
    </row>
    <row r="117" spans="1:3" ht="22.5" customHeight="1" x14ac:dyDescent="0.25"/>
    <row r="118" spans="1:3" ht="46.5" customHeight="1" x14ac:dyDescent="0.25">
      <c r="A118" s="164" t="s">
        <v>66</v>
      </c>
      <c r="B118" s="167" t="s">
        <v>23</v>
      </c>
      <c r="C118" s="163" t="s">
        <v>94</v>
      </c>
    </row>
    <row r="119" spans="1:3" ht="22.5" customHeight="1" x14ac:dyDescent="0.25">
      <c r="A119" s="14" t="s">
        <v>67</v>
      </c>
      <c r="B119" s="30">
        <v>480</v>
      </c>
      <c r="C119" s="2">
        <v>479</v>
      </c>
    </row>
    <row r="120" spans="1:3" ht="22.5" customHeight="1" x14ac:dyDescent="0.25">
      <c r="A120" s="6" t="s">
        <v>68</v>
      </c>
      <c r="B120" s="7">
        <v>36</v>
      </c>
      <c r="C120" s="3">
        <v>0</v>
      </c>
    </row>
    <row r="121" spans="1:3" ht="22.5" customHeight="1" x14ac:dyDescent="0.25">
      <c r="A121" s="30" t="s">
        <v>0</v>
      </c>
      <c r="B121" s="30">
        <f>SUM(B119:B120)</f>
        <v>516</v>
      </c>
      <c r="C121" s="5">
        <f>SUM(C119:C120)</f>
        <v>479</v>
      </c>
    </row>
    <row r="122" spans="1:3" ht="46.5" customHeight="1" x14ac:dyDescent="0.25">
      <c r="A122" s="164" t="s">
        <v>69</v>
      </c>
      <c r="B122" s="167" t="s">
        <v>23</v>
      </c>
      <c r="C122" s="163" t="s">
        <v>94</v>
      </c>
    </row>
    <row r="123" spans="1:3" ht="22.5" customHeight="1" x14ac:dyDescent="0.25">
      <c r="A123" s="6" t="s">
        <v>163</v>
      </c>
      <c r="B123" s="17">
        <v>12000</v>
      </c>
      <c r="C123" s="15">
        <v>1932</v>
      </c>
    </row>
    <row r="124" spans="1:3" s="54" customFormat="1" ht="22.5" customHeight="1" x14ac:dyDescent="0.25">
      <c r="A124" s="6" t="s">
        <v>164</v>
      </c>
      <c r="B124" s="17">
        <v>12000</v>
      </c>
      <c r="C124" s="15">
        <v>4993</v>
      </c>
    </row>
    <row r="125" spans="1:3" ht="22.5" customHeight="1" x14ac:dyDescent="0.25">
      <c r="A125" s="190" t="s">
        <v>162</v>
      </c>
      <c r="B125" s="31">
        <v>12000</v>
      </c>
      <c r="C125" s="15">
        <v>3986</v>
      </c>
    </row>
    <row r="126" spans="1:3" ht="22.5" customHeight="1" x14ac:dyDescent="0.25">
      <c r="A126" s="191" t="s">
        <v>0</v>
      </c>
      <c r="B126" s="189">
        <f>SUM(B123:B125)</f>
        <v>36000</v>
      </c>
      <c r="C126" s="107">
        <f>SUM(C123:C125)</f>
        <v>10911</v>
      </c>
    </row>
    <row r="127" spans="1:3" ht="22.5" customHeight="1" x14ac:dyDescent="0.25">
      <c r="A127" s="188" t="s">
        <v>165</v>
      </c>
      <c r="B127" s="119"/>
      <c r="C127" s="119"/>
    </row>
    <row r="128" spans="1:3" ht="22.5" customHeight="1" x14ac:dyDescent="0.25"/>
    <row r="129" spans="1:1" ht="15.75" customHeight="1" x14ac:dyDescent="0.25">
      <c r="A129" s="117" t="s">
        <v>166</v>
      </c>
    </row>
    <row r="130" spans="1:1" ht="15.75" customHeight="1" x14ac:dyDescent="0.25"/>
    <row r="131" spans="1:1" ht="15.75" customHeight="1" x14ac:dyDescent="0.25"/>
    <row r="132" spans="1:1" ht="15.75" customHeight="1" x14ac:dyDescent="0.25">
      <c r="A132" s="120" t="s">
        <v>167</v>
      </c>
    </row>
    <row r="133" spans="1:1" ht="15.75" customHeight="1" x14ac:dyDescent="0.25"/>
    <row r="134" spans="1:1" ht="15.75" customHeight="1" x14ac:dyDescent="0.25"/>
    <row r="135" spans="1:1" ht="15.75" customHeight="1" x14ac:dyDescent="0.25"/>
    <row r="136" spans="1:1" ht="15.75" customHeight="1" x14ac:dyDescent="0.25"/>
    <row r="137" spans="1:1" ht="15.75" customHeight="1" x14ac:dyDescent="0.25"/>
    <row r="138" spans="1:1" ht="15.75" customHeight="1" x14ac:dyDescent="0.25"/>
    <row r="139" spans="1:1" ht="15.75" customHeight="1" x14ac:dyDescent="0.25"/>
    <row r="140" spans="1:1" ht="15.75" customHeight="1" x14ac:dyDescent="0.25"/>
    <row r="141" spans="1:1" ht="15.75" customHeight="1" x14ac:dyDescent="0.25"/>
    <row r="142" spans="1:1" ht="15.75" customHeight="1" x14ac:dyDescent="0.25"/>
    <row r="143" spans="1:1" ht="15.75" customHeight="1" x14ac:dyDescent="0.25"/>
    <row r="144" spans="1:1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</sheetData>
  <mergeCells count="4">
    <mergeCell ref="E33:G33"/>
    <mergeCell ref="A1:C1"/>
    <mergeCell ref="A2:C2"/>
    <mergeCell ref="A3:C3"/>
  </mergeCells>
  <pageMargins left="0.78749999999999998" right="0.78749999999999998" top="0.78749999999999998" bottom="0.78749999999999998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61"/>
  <sheetViews>
    <sheetView workbookViewId="0">
      <selection activeCell="A20" sqref="A20:D20"/>
    </sheetView>
  </sheetViews>
  <sheetFormatPr defaultColWidth="14.42578125" defaultRowHeight="15" customHeight="1" x14ac:dyDescent="0.25"/>
  <cols>
    <col min="1" max="1" width="47.7109375" customWidth="1"/>
    <col min="2" max="2" width="5" customWidth="1"/>
    <col min="3" max="3" width="12.7109375" customWidth="1"/>
    <col min="4" max="4" width="14.5703125" customWidth="1"/>
  </cols>
  <sheetData>
    <row r="1" spans="1:4" ht="87" customHeight="1" x14ac:dyDescent="0.25">
      <c r="A1" s="137"/>
      <c r="B1" s="137"/>
      <c r="C1" s="137"/>
      <c r="D1" s="137"/>
    </row>
    <row r="2" spans="1:4" ht="33" customHeight="1" x14ac:dyDescent="0.25">
      <c r="A2" s="146" t="s">
        <v>152</v>
      </c>
      <c r="B2" s="146"/>
      <c r="C2" s="146"/>
      <c r="D2" s="146"/>
    </row>
    <row r="3" spans="1:4" ht="15.75" customHeight="1" x14ac:dyDescent="0.25">
      <c r="A3" s="147" t="s">
        <v>70</v>
      </c>
      <c r="B3" s="147"/>
      <c r="C3" s="147"/>
      <c r="D3" s="147"/>
    </row>
    <row r="4" spans="1:4" ht="31.5" customHeight="1" thickBot="1" x14ac:dyDescent="0.3">
      <c r="A4" s="171" t="s">
        <v>121</v>
      </c>
      <c r="B4" s="172" t="s">
        <v>71</v>
      </c>
      <c r="C4" s="136"/>
      <c r="D4" s="163" t="s">
        <v>94</v>
      </c>
    </row>
    <row r="5" spans="1:4" ht="32.25" customHeight="1" thickTop="1" x14ac:dyDescent="0.25">
      <c r="A5" s="81" t="s">
        <v>75</v>
      </c>
      <c r="B5" s="70"/>
      <c r="C5" s="71">
        <v>1</v>
      </c>
      <c r="D5" s="35">
        <f t="shared" ref="D5" si="0">IF(D7="","",D6/D7)</f>
        <v>0.98933739527798936</v>
      </c>
    </row>
    <row r="6" spans="1:4" ht="15.75" customHeight="1" x14ac:dyDescent="0.25">
      <c r="A6" s="6" t="s">
        <v>73</v>
      </c>
      <c r="B6" s="148"/>
      <c r="C6" s="149"/>
      <c r="D6" s="4">
        <v>2598</v>
      </c>
    </row>
    <row r="7" spans="1:4" ht="15.75" customHeight="1" thickBot="1" x14ac:dyDescent="0.3">
      <c r="A7" s="32" t="s">
        <v>74</v>
      </c>
      <c r="B7" s="150"/>
      <c r="C7" s="151"/>
      <c r="D7" s="38">
        <v>2626</v>
      </c>
    </row>
    <row r="8" spans="1:4" ht="31.5" customHeight="1" thickTop="1" x14ac:dyDescent="0.25">
      <c r="A8" s="173" t="s">
        <v>76</v>
      </c>
      <c r="B8" s="174"/>
      <c r="C8" s="175">
        <v>1</v>
      </c>
      <c r="D8" s="176">
        <f t="shared" ref="D8" si="1">IF(D10="","",D9/D10)</f>
        <v>1.3184691011235956</v>
      </c>
    </row>
    <row r="9" spans="1:4" ht="15.75" customHeight="1" x14ac:dyDescent="0.25">
      <c r="A9" s="100" t="s">
        <v>77</v>
      </c>
      <c r="B9" s="138"/>
      <c r="C9" s="139"/>
      <c r="D9" s="4">
        <v>7510</v>
      </c>
    </row>
    <row r="10" spans="1:4" ht="15.75" customHeight="1" thickBot="1" x14ac:dyDescent="0.3">
      <c r="A10" s="39" t="s">
        <v>78</v>
      </c>
      <c r="B10" s="140"/>
      <c r="C10" s="141"/>
      <c r="D10" s="37">
        <v>5696</v>
      </c>
    </row>
    <row r="11" spans="1:4" ht="31.5" customHeight="1" thickTop="1" x14ac:dyDescent="0.25">
      <c r="A11" s="173" t="s">
        <v>79</v>
      </c>
      <c r="B11" s="177" t="s">
        <v>72</v>
      </c>
      <c r="C11" s="178">
        <v>0.7</v>
      </c>
      <c r="D11" s="176">
        <f t="shared" ref="D11" si="2">IF(D13="","",D12/D13)</f>
        <v>1</v>
      </c>
    </row>
    <row r="12" spans="1:4" ht="32.25" customHeight="1" x14ac:dyDescent="0.25">
      <c r="A12" s="2" t="s">
        <v>80</v>
      </c>
      <c r="B12" s="142"/>
      <c r="C12" s="143"/>
      <c r="D12" s="4">
        <v>90</v>
      </c>
    </row>
    <row r="13" spans="1:4" ht="23.25" customHeight="1" thickBot="1" x14ac:dyDescent="0.3">
      <c r="A13" s="37" t="s">
        <v>81</v>
      </c>
      <c r="B13" s="144"/>
      <c r="C13" s="145"/>
      <c r="D13" s="38">
        <v>90</v>
      </c>
    </row>
    <row r="14" spans="1:4" ht="61.5" customHeight="1" thickTop="1" x14ac:dyDescent="0.25">
      <c r="A14" s="173" t="s">
        <v>82</v>
      </c>
      <c r="B14" s="177" t="s">
        <v>72</v>
      </c>
      <c r="C14" s="178">
        <v>0.99</v>
      </c>
      <c r="D14" s="176">
        <f t="shared" ref="D14" si="3">IF(D16="","",D15/D16)</f>
        <v>0.99502487562189057</v>
      </c>
    </row>
    <row r="15" spans="1:4" ht="40.5" customHeight="1" x14ac:dyDescent="0.25">
      <c r="A15" s="2" t="s">
        <v>83</v>
      </c>
      <c r="B15" s="1"/>
      <c r="C15" s="34"/>
      <c r="D15" s="4">
        <v>200</v>
      </c>
    </row>
    <row r="16" spans="1:4" ht="29.25" customHeight="1" thickBot="1" x14ac:dyDescent="0.3">
      <c r="A16" s="33" t="s">
        <v>84</v>
      </c>
      <c r="B16" s="40"/>
      <c r="C16" s="36"/>
      <c r="D16" s="38">
        <v>201</v>
      </c>
    </row>
    <row r="17" spans="1:4" ht="46.5" customHeight="1" thickTop="1" x14ac:dyDescent="0.25">
      <c r="A17" s="173" t="s">
        <v>85</v>
      </c>
      <c r="B17" s="179" t="s">
        <v>72</v>
      </c>
      <c r="C17" s="178">
        <v>0.05</v>
      </c>
      <c r="D17" s="176">
        <f t="shared" ref="D17" si="4">IF(D19="","",D18/D19)</f>
        <v>2.2892169126845135E-2</v>
      </c>
    </row>
    <row r="18" spans="1:4" ht="18.75" customHeight="1" x14ac:dyDescent="0.25">
      <c r="A18" s="3" t="s">
        <v>86</v>
      </c>
      <c r="B18" s="41"/>
      <c r="C18" s="42"/>
      <c r="D18" s="3">
        <v>183</v>
      </c>
    </row>
    <row r="19" spans="1:4" ht="22.5" customHeight="1" thickBot="1" x14ac:dyDescent="0.3">
      <c r="A19" s="37" t="s">
        <v>87</v>
      </c>
      <c r="B19" s="43"/>
      <c r="C19" s="44"/>
      <c r="D19" s="37">
        <v>7994</v>
      </c>
    </row>
    <row r="20" spans="1:4" ht="25.5" customHeight="1" thickTop="1" x14ac:dyDescent="0.25">
      <c r="A20" s="180" t="s">
        <v>88</v>
      </c>
      <c r="B20" s="181" t="s">
        <v>89</v>
      </c>
      <c r="C20" s="182">
        <v>5.0000000000000001E-3</v>
      </c>
      <c r="D20" s="176">
        <f t="shared" ref="D20" si="5">IF(D22="","",D21/D22)</f>
        <v>5.5828350759737445E-2</v>
      </c>
    </row>
    <row r="21" spans="1:4" ht="34.5" customHeight="1" x14ac:dyDescent="0.25">
      <c r="A21" s="2" t="s">
        <v>90</v>
      </c>
      <c r="B21" s="41"/>
      <c r="C21" s="42"/>
      <c r="D21" s="45">
        <v>1384.25</v>
      </c>
    </row>
    <row r="22" spans="1:4" ht="33" customHeight="1" thickBot="1" x14ac:dyDescent="0.3">
      <c r="A22" s="46" t="s">
        <v>91</v>
      </c>
      <c r="B22" s="47"/>
      <c r="C22" s="102"/>
      <c r="D22" s="48">
        <v>24794.75</v>
      </c>
    </row>
    <row r="23" spans="1:4" ht="15.75" customHeight="1" thickTop="1" x14ac:dyDescent="0.25">
      <c r="A23" s="118" t="s">
        <v>165</v>
      </c>
    </row>
    <row r="24" spans="1:4" ht="15.75" customHeight="1" x14ac:dyDescent="0.25"/>
    <row r="25" spans="1:4" ht="15.75" customHeight="1" x14ac:dyDescent="0.25">
      <c r="A25" s="117" t="s">
        <v>166</v>
      </c>
    </row>
    <row r="26" spans="1:4" ht="15.75" customHeight="1" x14ac:dyDescent="0.25"/>
    <row r="27" spans="1:4" ht="15.75" customHeight="1" x14ac:dyDescent="0.25"/>
    <row r="28" spans="1:4" ht="15.75" customHeight="1" x14ac:dyDescent="0.25">
      <c r="A28" s="120" t="s">
        <v>167</v>
      </c>
    </row>
    <row r="29" spans="1:4" ht="15.75" customHeight="1" x14ac:dyDescent="0.25"/>
    <row r="30" spans="1:4" ht="15.75" customHeight="1" x14ac:dyDescent="0.25"/>
    <row r="31" spans="1:4" ht="15.75" customHeight="1" x14ac:dyDescent="0.25"/>
    <row r="32" spans="1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</sheetData>
  <mergeCells count="10">
    <mergeCell ref="A1:D1"/>
    <mergeCell ref="B9:C9"/>
    <mergeCell ref="B10:C10"/>
    <mergeCell ref="B12:C12"/>
    <mergeCell ref="B13:C13"/>
    <mergeCell ref="A2:D2"/>
    <mergeCell ref="B4:C4"/>
    <mergeCell ref="A3:D3"/>
    <mergeCell ref="B6:C6"/>
    <mergeCell ref="B7:C7"/>
  </mergeCells>
  <pageMargins left="0.78749999999999998" right="0.78749999999999998" top="0.78749999999999998" bottom="0.78749999999999998" header="0" footer="0"/>
  <pageSetup paperSize="9" orientation="portrait" r:id="rId1"/>
  <rowBreaks count="1" manualBreakCount="1">
    <brk id="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87"/>
  <sheetViews>
    <sheetView workbookViewId="0">
      <selection sqref="A1:C77"/>
    </sheetView>
  </sheetViews>
  <sheetFormatPr defaultColWidth="14.42578125" defaultRowHeight="15" customHeight="1" x14ac:dyDescent="0.25"/>
  <cols>
    <col min="1" max="1" width="39.28515625" customWidth="1"/>
    <col min="2" max="2" width="17.5703125" customWidth="1"/>
    <col min="3" max="4" width="17.140625" customWidth="1"/>
    <col min="5" max="5" width="14.7109375" customWidth="1"/>
  </cols>
  <sheetData>
    <row r="1" spans="1:5" ht="81" customHeight="1" x14ac:dyDescent="0.25">
      <c r="A1" s="133"/>
      <c r="B1" s="133"/>
      <c r="C1" s="133"/>
      <c r="D1" s="92"/>
      <c r="E1" s="92"/>
    </row>
    <row r="2" spans="1:5" ht="33.75" customHeight="1" x14ac:dyDescent="0.25">
      <c r="A2" s="135" t="s">
        <v>153</v>
      </c>
      <c r="B2" s="135"/>
      <c r="C2" s="135"/>
      <c r="D2" s="92"/>
      <c r="E2" s="92"/>
    </row>
    <row r="3" spans="1:5" ht="33.75" customHeight="1" x14ac:dyDescent="0.25">
      <c r="A3" s="160" t="s">
        <v>92</v>
      </c>
      <c r="B3" s="160"/>
      <c r="C3" s="160"/>
      <c r="D3" s="92"/>
      <c r="E3" s="92"/>
    </row>
    <row r="4" spans="1:5" ht="27" customHeight="1" x14ac:dyDescent="0.25">
      <c r="A4" s="95" t="s">
        <v>93</v>
      </c>
      <c r="B4" s="156" t="s">
        <v>94</v>
      </c>
      <c r="C4" s="157"/>
      <c r="D4" s="74"/>
      <c r="E4" s="74"/>
    </row>
    <row r="5" spans="1:5" ht="28.5" customHeight="1" x14ac:dyDescent="0.25">
      <c r="A5" s="93" t="s">
        <v>95</v>
      </c>
      <c r="B5" s="158">
        <v>0.25669999999999998</v>
      </c>
      <c r="C5" s="159"/>
      <c r="D5" s="91"/>
      <c r="E5" s="91"/>
    </row>
    <row r="6" spans="1:5" ht="30" customHeight="1" x14ac:dyDescent="0.25">
      <c r="A6" s="73" t="s">
        <v>96</v>
      </c>
      <c r="B6" s="152">
        <v>0.16</v>
      </c>
      <c r="C6" s="153"/>
      <c r="D6" s="91"/>
      <c r="E6" s="91"/>
    </row>
    <row r="7" spans="1:5" ht="30" x14ac:dyDescent="0.25">
      <c r="A7" s="73" t="s">
        <v>97</v>
      </c>
      <c r="B7" s="152">
        <v>0.51</v>
      </c>
      <c r="C7" s="153"/>
      <c r="D7" s="91"/>
      <c r="E7" s="91"/>
    </row>
    <row r="8" spans="1:5" ht="30.75" customHeight="1" x14ac:dyDescent="0.25">
      <c r="A8" s="73" t="s">
        <v>98</v>
      </c>
      <c r="B8" s="152">
        <v>0.19239999999999999</v>
      </c>
      <c r="C8" s="153"/>
      <c r="D8" s="91"/>
      <c r="E8" s="91"/>
    </row>
    <row r="9" spans="1:5" ht="30" x14ac:dyDescent="0.25">
      <c r="A9" s="73" t="s">
        <v>99</v>
      </c>
      <c r="B9" s="154">
        <v>2.5399999999999999E-2</v>
      </c>
      <c r="C9" s="155"/>
      <c r="D9" s="91"/>
      <c r="E9" s="91"/>
    </row>
    <row r="10" spans="1:5" ht="30" x14ac:dyDescent="0.25">
      <c r="A10" s="73" t="s">
        <v>100</v>
      </c>
      <c r="B10" s="154">
        <v>-0.4</v>
      </c>
      <c r="C10" s="155"/>
      <c r="D10" s="91"/>
      <c r="E10" s="91"/>
    </row>
    <row r="11" spans="1:5" ht="22.5" customHeight="1" x14ac:dyDescent="0.25">
      <c r="A11" s="49"/>
      <c r="B11" s="49"/>
      <c r="C11" s="49"/>
      <c r="D11" s="94"/>
      <c r="E11" s="94"/>
    </row>
    <row r="12" spans="1:5" ht="25.5" customHeight="1" x14ac:dyDescent="0.25">
      <c r="A12" s="183" t="s">
        <v>101</v>
      </c>
      <c r="B12" s="187" t="s">
        <v>94</v>
      </c>
      <c r="C12" s="187"/>
    </row>
    <row r="13" spans="1:5" ht="15.75" x14ac:dyDescent="0.25">
      <c r="A13" s="19" t="s">
        <v>102</v>
      </c>
      <c r="B13" s="116" t="s">
        <v>103</v>
      </c>
      <c r="C13" s="116" t="s">
        <v>104</v>
      </c>
    </row>
    <row r="14" spans="1:5" x14ac:dyDescent="0.25">
      <c r="A14" s="75" t="s">
        <v>17</v>
      </c>
      <c r="B14" s="103">
        <v>0</v>
      </c>
      <c r="C14" s="29">
        <v>0</v>
      </c>
    </row>
    <row r="15" spans="1:5" ht="15.75" customHeight="1" x14ac:dyDescent="0.25">
      <c r="A15" s="75" t="s">
        <v>5</v>
      </c>
      <c r="B15" s="103">
        <v>0</v>
      </c>
      <c r="C15" s="29">
        <v>0</v>
      </c>
    </row>
    <row r="16" spans="1:5" ht="15.75" customHeight="1" x14ac:dyDescent="0.25">
      <c r="A16" s="75" t="s">
        <v>4</v>
      </c>
      <c r="B16" s="103">
        <v>13</v>
      </c>
      <c r="C16" s="29">
        <v>0.6905</v>
      </c>
    </row>
    <row r="17" spans="1:3" x14ac:dyDescent="0.25">
      <c r="A17" s="75" t="s">
        <v>50</v>
      </c>
      <c r="B17" s="103">
        <v>2</v>
      </c>
      <c r="C17" s="29">
        <v>0.92310000000000003</v>
      </c>
    </row>
    <row r="18" spans="1:3" ht="15.75" customHeight="1" x14ac:dyDescent="0.25">
      <c r="A18" s="75" t="s">
        <v>18</v>
      </c>
      <c r="B18" s="103">
        <v>32</v>
      </c>
      <c r="C18" s="29">
        <v>0.82540000000000002</v>
      </c>
    </row>
    <row r="19" spans="1:3" ht="15.75" customHeight="1" x14ac:dyDescent="0.25">
      <c r="A19" s="75" t="s">
        <v>10</v>
      </c>
      <c r="B19" s="103">
        <v>-30</v>
      </c>
      <c r="C19" s="29">
        <v>1.6471</v>
      </c>
    </row>
    <row r="20" spans="1:3" ht="19.5" customHeight="1" x14ac:dyDescent="0.25">
      <c r="A20" s="75" t="s">
        <v>11</v>
      </c>
      <c r="B20" s="103">
        <v>7</v>
      </c>
      <c r="C20" s="29">
        <v>0.65</v>
      </c>
    </row>
    <row r="21" spans="1:3" ht="15.75" customHeight="1" x14ac:dyDescent="0.25">
      <c r="A21" s="75" t="s">
        <v>12</v>
      </c>
      <c r="B21" s="103">
        <v>98</v>
      </c>
      <c r="C21" s="29">
        <v>1.7778</v>
      </c>
    </row>
    <row r="22" spans="1:3" ht="15.75" customHeight="1" x14ac:dyDescent="0.25">
      <c r="A22" s="75" t="s">
        <v>8</v>
      </c>
      <c r="B22" s="103">
        <v>0</v>
      </c>
      <c r="C22" s="29">
        <v>0</v>
      </c>
    </row>
    <row r="23" spans="1:3" ht="15.75" customHeight="1" x14ac:dyDescent="0.25">
      <c r="A23" s="75" t="s">
        <v>9</v>
      </c>
      <c r="B23" s="103">
        <v>0</v>
      </c>
      <c r="C23" s="29">
        <v>0</v>
      </c>
    </row>
    <row r="24" spans="1:3" ht="15.75" customHeight="1" x14ac:dyDescent="0.25">
      <c r="A24" s="75" t="s">
        <v>136</v>
      </c>
      <c r="B24" s="103">
        <v>0</v>
      </c>
      <c r="C24" s="29">
        <v>0</v>
      </c>
    </row>
    <row r="25" spans="1:3" ht="15.75" customHeight="1" x14ac:dyDescent="0.25">
      <c r="A25" s="75" t="s">
        <v>3</v>
      </c>
      <c r="B25" s="103">
        <v>14</v>
      </c>
      <c r="C25" s="29">
        <v>0.86570000000000003</v>
      </c>
    </row>
    <row r="26" spans="1:3" ht="15.75" customHeight="1" x14ac:dyDescent="0.25">
      <c r="A26" s="75" t="s">
        <v>16</v>
      </c>
      <c r="B26" s="103">
        <v>1</v>
      </c>
      <c r="C26" s="29">
        <v>0.9</v>
      </c>
    </row>
    <row r="27" spans="1:3" ht="15.75" customHeight="1" x14ac:dyDescent="0.25">
      <c r="A27" s="75" t="s">
        <v>13</v>
      </c>
      <c r="B27" s="103">
        <v>41</v>
      </c>
      <c r="C27" s="29">
        <v>1.2166999999999999</v>
      </c>
    </row>
    <row r="28" spans="1:3" ht="15.75" customHeight="1" x14ac:dyDescent="0.25">
      <c r="A28" s="75" t="s">
        <v>140</v>
      </c>
      <c r="B28" s="103">
        <v>31</v>
      </c>
      <c r="C28" s="29">
        <v>0.90800000000000003</v>
      </c>
    </row>
    <row r="29" spans="1:3" ht="15.75" customHeight="1" x14ac:dyDescent="0.25">
      <c r="A29" s="75" t="s">
        <v>14</v>
      </c>
      <c r="B29" s="103">
        <v>2</v>
      </c>
      <c r="C29" s="29">
        <v>1.5348999999999999</v>
      </c>
    </row>
    <row r="30" spans="1:3" ht="15.75" customHeight="1" x14ac:dyDescent="0.25">
      <c r="A30" s="75" t="s">
        <v>6</v>
      </c>
      <c r="B30" s="103">
        <v>0</v>
      </c>
      <c r="C30" s="29">
        <v>0</v>
      </c>
    </row>
    <row r="31" spans="1:3" ht="33" customHeight="1" x14ac:dyDescent="0.25">
      <c r="A31" s="75" t="s">
        <v>137</v>
      </c>
      <c r="B31" s="103">
        <v>1</v>
      </c>
      <c r="C31" s="29">
        <v>0.9</v>
      </c>
    </row>
    <row r="32" spans="1:3" ht="20.25" customHeight="1" x14ac:dyDescent="0.25">
      <c r="A32" s="75" t="s">
        <v>138</v>
      </c>
      <c r="B32" s="103">
        <v>4</v>
      </c>
      <c r="C32" s="29">
        <v>0.6</v>
      </c>
    </row>
    <row r="33" spans="1:5" ht="15.75" customHeight="1" x14ac:dyDescent="0.25">
      <c r="A33" s="75" t="s">
        <v>1</v>
      </c>
      <c r="B33" s="103">
        <v>146</v>
      </c>
      <c r="C33" s="29">
        <v>0.622</v>
      </c>
    </row>
    <row r="34" spans="1:5" ht="15.75" customHeight="1" x14ac:dyDescent="0.25">
      <c r="A34" s="75" t="s">
        <v>2</v>
      </c>
      <c r="B34" s="103">
        <v>0</v>
      </c>
      <c r="C34" s="29">
        <v>0</v>
      </c>
    </row>
    <row r="35" spans="1:5" ht="15.75" customHeight="1" x14ac:dyDescent="0.25">
      <c r="A35" s="75" t="s">
        <v>15</v>
      </c>
      <c r="B35" s="103">
        <v>7</v>
      </c>
      <c r="C35" s="29">
        <v>0.875</v>
      </c>
    </row>
    <row r="36" spans="1:5" ht="15.75" customHeight="1" x14ac:dyDescent="0.25">
      <c r="A36" s="75" t="s">
        <v>139</v>
      </c>
      <c r="B36" s="103">
        <v>88</v>
      </c>
      <c r="C36" s="29">
        <v>0.85189999999999999</v>
      </c>
    </row>
    <row r="37" spans="1:5" ht="15.75" customHeight="1" x14ac:dyDescent="0.25">
      <c r="A37" s="75" t="s">
        <v>141</v>
      </c>
      <c r="B37" s="103">
        <v>116</v>
      </c>
      <c r="C37" s="29">
        <v>0.52100000000000002</v>
      </c>
    </row>
    <row r="38" spans="1:5" ht="18" customHeight="1" x14ac:dyDescent="0.25">
      <c r="A38" s="75" t="s">
        <v>7</v>
      </c>
      <c r="B38" s="103">
        <v>0</v>
      </c>
      <c r="C38" s="29">
        <v>0</v>
      </c>
    </row>
    <row r="39" spans="1:5" ht="18" customHeight="1" x14ac:dyDescent="0.25">
      <c r="A39" s="76" t="s">
        <v>120</v>
      </c>
      <c r="B39" s="104">
        <v>10</v>
      </c>
      <c r="C39" s="87">
        <v>0</v>
      </c>
    </row>
    <row r="40" spans="1:5" s="54" customFormat="1" ht="22.5" customHeight="1" x14ac:dyDescent="0.25">
      <c r="A40" s="77" t="s">
        <v>0</v>
      </c>
      <c r="B40" s="106">
        <f>SUM(B14:B39)</f>
        <v>583</v>
      </c>
      <c r="C40" s="101">
        <f>MEDIAN(C14:C39)</f>
        <v>0.67025000000000001</v>
      </c>
    </row>
    <row r="41" spans="1:5" ht="23.25" customHeight="1" x14ac:dyDescent="0.25">
      <c r="A41" s="50"/>
      <c r="B41" s="49"/>
      <c r="C41" s="49"/>
      <c r="D41" s="28"/>
      <c r="E41" s="28"/>
    </row>
    <row r="42" spans="1:5" ht="13.5" customHeight="1" x14ac:dyDescent="0.25">
      <c r="A42" s="164" t="s">
        <v>106</v>
      </c>
      <c r="B42" s="185"/>
      <c r="C42" s="186" t="s">
        <v>94</v>
      </c>
    </row>
    <row r="43" spans="1:5" ht="13.5" customHeight="1" x14ac:dyDescent="0.25">
      <c r="A43" s="19" t="s">
        <v>107</v>
      </c>
      <c r="B43" s="115" t="s">
        <v>109</v>
      </c>
      <c r="C43" s="86" t="s">
        <v>108</v>
      </c>
    </row>
    <row r="44" spans="1:5" ht="13.5" customHeight="1" x14ac:dyDescent="0.25">
      <c r="A44" s="51" t="s">
        <v>110</v>
      </c>
      <c r="B44" s="127">
        <v>0</v>
      </c>
      <c r="C44" s="129">
        <v>0</v>
      </c>
    </row>
    <row r="45" spans="1:5" ht="13.5" customHeight="1" x14ac:dyDescent="0.25">
      <c r="A45" s="51" t="s">
        <v>111</v>
      </c>
      <c r="B45" s="127">
        <v>0</v>
      </c>
      <c r="C45" s="129">
        <v>4</v>
      </c>
    </row>
    <row r="46" spans="1:5" ht="13.5" customHeight="1" x14ac:dyDescent="0.25">
      <c r="A46" s="51" t="s">
        <v>112</v>
      </c>
      <c r="B46" s="127">
        <v>0</v>
      </c>
      <c r="C46" s="129">
        <v>0</v>
      </c>
    </row>
    <row r="47" spans="1:5" ht="13.5" customHeight="1" x14ac:dyDescent="0.25">
      <c r="A47" s="51" t="s">
        <v>38</v>
      </c>
      <c r="B47" s="127">
        <v>0</v>
      </c>
      <c r="C47" s="129">
        <v>0</v>
      </c>
    </row>
    <row r="48" spans="1:5" ht="13.5" customHeight="1" x14ac:dyDescent="0.25">
      <c r="A48" s="51" t="s">
        <v>113</v>
      </c>
      <c r="B48" s="127">
        <v>0</v>
      </c>
      <c r="C48" s="129">
        <v>5</v>
      </c>
    </row>
    <row r="49" spans="1:5" ht="13.5" customHeight="1" x14ac:dyDescent="0.25">
      <c r="A49" s="51" t="s">
        <v>114</v>
      </c>
      <c r="B49" s="127">
        <v>0</v>
      </c>
      <c r="C49" s="129">
        <v>1</v>
      </c>
    </row>
    <row r="50" spans="1:5" ht="13.5" customHeight="1" x14ac:dyDescent="0.25">
      <c r="A50" s="51" t="s">
        <v>115</v>
      </c>
      <c r="B50" s="127">
        <v>0</v>
      </c>
      <c r="C50" s="129">
        <v>3</v>
      </c>
    </row>
    <row r="51" spans="1:5" ht="13.5" customHeight="1" x14ac:dyDescent="0.25">
      <c r="A51" s="51" t="s">
        <v>116</v>
      </c>
      <c r="B51" s="127">
        <v>0</v>
      </c>
      <c r="C51" s="129">
        <v>0</v>
      </c>
    </row>
    <row r="52" spans="1:5" ht="13.5" customHeight="1" x14ac:dyDescent="0.25">
      <c r="A52" s="51" t="s">
        <v>117</v>
      </c>
      <c r="B52" s="127">
        <v>0</v>
      </c>
      <c r="C52" s="129">
        <v>3</v>
      </c>
    </row>
    <row r="53" spans="1:5" ht="13.5" customHeight="1" x14ac:dyDescent="0.25">
      <c r="A53" s="51" t="s">
        <v>118</v>
      </c>
      <c r="B53" s="127">
        <v>0</v>
      </c>
      <c r="C53" s="129">
        <v>27</v>
      </c>
    </row>
    <row r="54" spans="1:5" ht="13.5" customHeight="1" x14ac:dyDescent="0.25">
      <c r="A54" s="52" t="s">
        <v>105</v>
      </c>
      <c r="B54" s="128">
        <v>0</v>
      </c>
      <c r="C54" s="130">
        <f>SUM(C44:C53)</f>
        <v>43</v>
      </c>
    </row>
    <row r="55" spans="1:5" ht="13.5" customHeight="1" x14ac:dyDescent="0.25">
      <c r="A55" s="53"/>
      <c r="B55" s="121"/>
      <c r="C55" s="121"/>
      <c r="D55" s="28"/>
      <c r="E55" s="28"/>
    </row>
    <row r="56" spans="1:5" ht="24" customHeight="1" x14ac:dyDescent="0.25">
      <c r="A56" s="183" t="s">
        <v>119</v>
      </c>
      <c r="B56" s="184" t="s">
        <v>94</v>
      </c>
      <c r="C56" s="64"/>
    </row>
    <row r="57" spans="1:5" ht="24" customHeight="1" x14ac:dyDescent="0.25">
      <c r="A57" s="123" t="s">
        <v>110</v>
      </c>
      <c r="B57" s="125">
        <v>1</v>
      </c>
      <c r="C57" s="91"/>
    </row>
    <row r="58" spans="1:5" ht="15.75" customHeight="1" x14ac:dyDescent="0.25">
      <c r="A58" s="123" t="s">
        <v>111</v>
      </c>
      <c r="B58" s="125">
        <v>2</v>
      </c>
      <c r="C58" s="91"/>
    </row>
    <row r="59" spans="1:5" ht="15.75" customHeight="1" x14ac:dyDescent="0.25">
      <c r="A59" s="123" t="s">
        <v>112</v>
      </c>
      <c r="B59" s="125">
        <v>0</v>
      </c>
      <c r="C59" s="91"/>
    </row>
    <row r="60" spans="1:5" ht="15.75" customHeight="1" x14ac:dyDescent="0.25">
      <c r="A60" s="123" t="s">
        <v>38</v>
      </c>
      <c r="B60" s="125">
        <v>0</v>
      </c>
      <c r="C60" s="91"/>
    </row>
    <row r="61" spans="1:5" ht="15.75" customHeight="1" x14ac:dyDescent="0.25">
      <c r="A61" s="123" t="s">
        <v>113</v>
      </c>
      <c r="B61" s="125">
        <v>0</v>
      </c>
      <c r="C61" s="91"/>
    </row>
    <row r="62" spans="1:5" ht="15.75" customHeight="1" x14ac:dyDescent="0.25">
      <c r="A62" s="123" t="s">
        <v>114</v>
      </c>
      <c r="B62" s="125">
        <v>0</v>
      </c>
      <c r="C62" s="91"/>
    </row>
    <row r="63" spans="1:5" ht="15.75" customHeight="1" x14ac:dyDescent="0.25">
      <c r="A63" s="123" t="s">
        <v>115</v>
      </c>
      <c r="B63" s="125">
        <v>0</v>
      </c>
      <c r="C63" s="91"/>
    </row>
    <row r="64" spans="1:5" ht="15.75" customHeight="1" x14ac:dyDescent="0.25">
      <c r="A64" s="123" t="s">
        <v>116</v>
      </c>
      <c r="B64" s="125">
        <v>0</v>
      </c>
      <c r="C64" s="91"/>
    </row>
    <row r="65" spans="1:3" ht="15.75" customHeight="1" x14ac:dyDescent="0.25">
      <c r="A65" s="123" t="s">
        <v>117</v>
      </c>
      <c r="B65" s="125">
        <v>0</v>
      </c>
      <c r="C65" s="91"/>
    </row>
    <row r="66" spans="1:3" ht="15.75" customHeight="1" x14ac:dyDescent="0.25">
      <c r="A66" s="123" t="s">
        <v>118</v>
      </c>
      <c r="B66" s="125">
        <v>4</v>
      </c>
      <c r="C66" s="91"/>
    </row>
    <row r="67" spans="1:3" ht="15.75" customHeight="1" x14ac:dyDescent="0.25">
      <c r="A67" s="124" t="s">
        <v>105</v>
      </c>
      <c r="B67" s="126">
        <f>SUM(B57:B66)</f>
        <v>7</v>
      </c>
      <c r="C67" s="122"/>
    </row>
    <row r="68" spans="1:3" ht="15.75" customHeight="1" x14ac:dyDescent="0.25">
      <c r="A68" s="118" t="s">
        <v>165</v>
      </c>
      <c r="B68" s="119"/>
      <c r="C68" s="119"/>
    </row>
    <row r="69" spans="1:3" ht="26.25" customHeight="1" x14ac:dyDescent="0.25"/>
    <row r="70" spans="1:3" ht="24.75" customHeight="1" x14ac:dyDescent="0.25">
      <c r="A70" s="117" t="s">
        <v>166</v>
      </c>
    </row>
    <row r="71" spans="1:3" ht="15.75" customHeight="1" x14ac:dyDescent="0.25"/>
    <row r="72" spans="1:3" ht="15.75" customHeight="1" x14ac:dyDescent="0.25"/>
    <row r="73" spans="1:3" ht="15.75" customHeight="1" x14ac:dyDescent="0.25">
      <c r="A73" s="120" t="s">
        <v>167</v>
      </c>
    </row>
    <row r="74" spans="1:3" ht="15.75" customHeight="1" x14ac:dyDescent="0.25"/>
    <row r="75" spans="1:3" ht="15.75" customHeight="1" x14ac:dyDescent="0.25"/>
    <row r="76" spans="1:3" ht="15.75" customHeight="1" x14ac:dyDescent="0.25"/>
    <row r="77" spans="1:3" ht="15.75" customHeight="1" x14ac:dyDescent="0.25"/>
    <row r="78" spans="1:3" ht="15.75" customHeight="1" x14ac:dyDescent="0.25"/>
    <row r="79" spans="1:3" ht="15.75" customHeight="1" x14ac:dyDescent="0.25"/>
    <row r="80" spans="1:3" ht="15.75" customHeight="1" x14ac:dyDescent="0.25"/>
    <row r="81" ht="15.75" customHeight="1" x14ac:dyDescent="0.25"/>
    <row r="82" ht="15.75" customHeight="1" x14ac:dyDescent="0.25"/>
    <row r="83" ht="28.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</sheetData>
  <mergeCells count="11">
    <mergeCell ref="B12:C12"/>
    <mergeCell ref="A2:C2"/>
    <mergeCell ref="A3:C3"/>
    <mergeCell ref="B4:C4"/>
    <mergeCell ref="B5:C5"/>
    <mergeCell ref="B6:C6"/>
    <mergeCell ref="B7:C7"/>
    <mergeCell ref="B8:C8"/>
    <mergeCell ref="B9:C9"/>
    <mergeCell ref="B10:C10"/>
    <mergeCell ref="A1:C1"/>
  </mergeCells>
  <pageMargins left="0.78749999999999998" right="0.78749999999999998" top="0.78749999999999998" bottom="0.78749999999999998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Produção 2024</vt:lpstr>
      <vt:lpstr>Desempenho 2024</vt:lpstr>
      <vt:lpstr>Efetividade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dos Santos Silva</dc:creator>
  <cp:lastModifiedBy>User</cp:lastModifiedBy>
  <cp:lastPrinted>2024-10-10T15:00:16Z</cp:lastPrinted>
  <dcterms:created xsi:type="dcterms:W3CDTF">2016-06-10T12:45:00Z</dcterms:created>
  <dcterms:modified xsi:type="dcterms:W3CDTF">2024-10-10T18:47:05Z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ICV">
    <vt:lpwstr>521257AE668F46C3BC7551A637FE4CCC</vt:lpwstr>
  </property>
  <property fmtid="{D5CDD505-2E9C-101B-9397-08002B2CF9AE}" pid="4" name="KSOProductBuildVer">
    <vt:lpwstr>1046-12.2.0.13215</vt:lpwstr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