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4\"/>
    </mc:Choice>
  </mc:AlternateContent>
  <bookViews>
    <workbookView xWindow="0" yWindow="0" windowWidth="21600" windowHeight="9600" tabRatio="500"/>
  </bookViews>
  <sheets>
    <sheet name="12.2024" sheetId="1" r:id="rId1"/>
  </sheets>
  <definedNames>
    <definedName name="_xlnm.Print_Area" localSheetId="0">'12.2024'!$A$1:$B$141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1" l="1"/>
  <c r="B86" i="1" l="1"/>
  <c r="B20" i="1" l="1"/>
  <c r="B34" i="1" l="1"/>
  <c r="B43" i="1" s="1"/>
  <c r="B56" i="1" l="1"/>
  <c r="B46" i="1" l="1"/>
  <c r="B51" i="1" s="1"/>
  <c r="B117" i="1" l="1"/>
  <c r="B113" i="1"/>
  <c r="B59" i="1" l="1"/>
  <c r="B61" i="1" s="1"/>
  <c r="B24" i="1" l="1"/>
  <c r="B28" i="1" s="1"/>
  <c r="B94" i="1" s="1"/>
  <c r="B121" i="1" l="1"/>
  <c r="B53" i="1" l="1"/>
  <c r="B65" i="1" l="1"/>
  <c r="B127" i="1" l="1"/>
  <c r="B109" i="1"/>
  <c r="B102" i="1"/>
  <c r="B89" i="1" l="1"/>
  <c r="B93" i="1" s="1"/>
  <c r="B64" i="1"/>
  <c r="B67" i="1" s="1"/>
</calcChain>
</file>

<file path=xl/sharedStrings.xml><?xml version="1.0" encoding="utf-8"?>
<sst xmlns="http://schemas.openxmlformats.org/spreadsheetml/2006/main" count="113" uniqueCount="113">
  <si>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</si>
  <si>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</si>
  <si>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</si>
  <si>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</si>
  <si>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</si>
  <si>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</si>
  <si>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</si>
  <si>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</si>
  <si>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</si>
  <si>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</si>
  <si>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</si>
  <si>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</si>
  <si>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</si>
  <si>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</si>
  <si>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</si>
  <si>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</si>
  <si>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</si>
  <si>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</si>
  <si>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</si>
  <si>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</si>
  <si>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</si>
  <si>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</si>
  <si>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</si>
  <si>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</si>
  <si>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</si>
  <si>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</si>
  <si>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</si>
  <si>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</si>
  <si>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</si>
  <si>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</si>
  <si>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</si>
  <si>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</si>
  <si>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</si>
  <si>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</si>
  <si>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</si>
  <si>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</si>
  <si>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</si>
  <si>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</si>
  <si>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</si>
  <si>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</si>
  <si>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</si>
  <si>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</si>
  <si>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</si>
  <si>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</si>
  <si>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</si>
  <si>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</si>
  <si>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</si>
  <si>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</si>
  <si>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</si>
  <si>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</si>
  <si>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</si>
  <si>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</si>
  <si>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</si>
  <si>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</si>
  <si>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</si>
  <si>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</si>
  <si>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4.1.2 Aplicação Financeira - C/A 6958-2 - APLICAÇÃO 3%</t>
  </si>
  <si>
    <t>2.2 Repasse - C/C 6957-4 - INVESTIMENTO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</si>
  <si>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</si>
  <si>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</si>
  <si>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</si>
  <si>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</si>
  <si>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</si>
  <si>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</si>
  <si>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</si>
  <si>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3.1.2 Resgate Aplicação - C/A 6958-2 - APLICAÇÃO 3%</t>
  </si>
  <si>
    <t>1.2.1 C/C 6956-6 - CUSTEIO</t>
  </si>
  <si>
    <t>1.2.2 C/C 6957-4 - INVESTIMENTO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</si>
  <si>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</si>
  <si>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</si>
  <si>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</si>
  <si>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</si>
  <si>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</si>
  <si>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</si>
  <si>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</si>
  <si>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 xml:space="preserve">3.1.1 Resgate Aplicação - C/A 6956-6 </t>
  </si>
  <si>
    <t xml:space="preserve">3.2.1 Resgate Aplicação - C/A 6957-4 </t>
  </si>
  <si>
    <t xml:space="preserve">4.1.1 Aplicação Financeira - C/A 6956-6 </t>
  </si>
  <si>
    <t>4.2.1 Aplicação Financeira - C/A 6957-4</t>
  </si>
  <si>
    <t>3.2 TOTAL RESGATE APLICAÇÃO FINANCEIRA - INVESTIMENTO</t>
  </si>
  <si>
    <t>4.2 TOTAL APLICAÇÃO FINANCEIRA - INVESTIMENTO</t>
  </si>
  <si>
    <t>2.4 RENDIMENTO SOBRE APLICAÇÕES FINANCEIRAS</t>
  </si>
  <si>
    <t>2.4.1 Rendimento sobre Aplicação Financeiras - C/A 6956-6 - CUSTEIO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</si>
  <si>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</si>
  <si>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</si>
  <si>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</si>
  <si>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</si>
  <si>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</si>
  <si>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</si>
  <si>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</si>
  <si>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</si>
  <si>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2.4.2 Rendimento sobre Aplicação Financeiras - C/A 6957-4 - INVESTIMENTO</t>
  </si>
  <si>
    <t>2.4.3 Rendimento sobre Aplicação Financeiras - C/A 6958-2  - APLICAÇÃO 3%</t>
  </si>
  <si>
    <r>
      <t>2.3 Repasse - C/C 6958-2 - APLICAÇÃO 3</t>
    </r>
    <r>
      <rPr>
        <b/>
        <sz val="11"/>
        <color rgb="FF000000"/>
        <rFont val="Calibri"/>
        <family val="2"/>
      </rPr>
      <t>%</t>
    </r>
  </si>
  <si>
    <t>1.2.3 C/C 6958-2 - APLICAÇÃO 3%</t>
  </si>
  <si>
    <t>1.3.2 C/A 6957-4 - INVESTIMENTO</t>
  </si>
  <si>
    <t>1.3.3 C/A 6958-2 - APLICAÇÃO 3%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</si>
  <si>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</si>
  <si>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</si>
  <si>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</si>
  <si>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</si>
  <si>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</si>
  <si>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</si>
  <si>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9.2.1 C/C 6957-4 - INVESTIMENTO</t>
  </si>
  <si>
    <t>9.2.2 C/C 6958-2 - APLICAÇÃO 3%</t>
  </si>
  <si>
    <t>9.2.3 C/C 6956-6 - CUSTEIO</t>
  </si>
  <si>
    <t>TOTAL TRANSFERÊNCIAS (6=6.1+6.2+6.3+6.4)</t>
  </si>
  <si>
    <t>5.1.15 Reembolso de Rateios (-)</t>
  </si>
  <si>
    <t>TOTAL DE PAGAMENTOS - CUSTEIO (5= SOMA 5.1.1 á 5.1.15)</t>
  </si>
  <si>
    <t>Competência: 12/2024</t>
  </si>
  <si>
    <t>9.SALDO BANCÁRIO FINAL EM 31/12/2024</t>
  </si>
  <si>
    <t xml:space="preserve">2.9 Devolução de Pagamento Indevido </t>
  </si>
  <si>
    <t>SUBTOTAL  DE ENTRADAS (2= 2.1+2.2+2.3+2.4+2.5+2.6+2.7+2.8+2.9)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</si>
</sst>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tabSelected="1" view="pageBreakPreview" topLeftCell="A107" zoomScaleNormal="70" zoomScaleSheetLayoutView="100" zoomScalePageLayoutView="70" workbookViewId="0">
      <selection activeCell="B121" sqref="B121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51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47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48</v>
      </c>
      <c r="B7" s="86"/>
    </row>
    <row r="8" spans="1:2" s="45" customFormat="1" x14ac:dyDescent="0.25">
      <c r="A8" s="46" t="s">
        <v>97</v>
      </c>
      <c r="B8" s="47"/>
    </row>
    <row r="9" spans="1:2" s="45" customFormat="1" x14ac:dyDescent="0.25">
      <c r="A9" s="86" t="s">
        <v>98</v>
      </c>
      <c r="B9" s="86"/>
    </row>
    <row r="10" spans="1:2" s="45" customFormat="1" x14ac:dyDescent="0.25">
      <c r="A10" s="46" t="s">
        <v>49</v>
      </c>
      <c r="B10" s="47"/>
    </row>
    <row r="11" spans="1:2" s="45" customFormat="1" x14ac:dyDescent="0.25">
      <c r="A11" s="46" t="s">
        <v>100</v>
      </c>
      <c r="B11" s="46"/>
    </row>
    <row r="12" spans="1:2" s="45" customFormat="1" x14ac:dyDescent="0.25">
      <c r="A12" s="86" t="s">
        <v>99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101</v>
      </c>
      <c r="B14" s="81">
        <v>6097982.8399999999</v>
      </c>
    </row>
    <row r="15" spans="1:2" s="45" customFormat="1" x14ac:dyDescent="0.25">
      <c r="A15" s="43" t="s">
        <v>102</v>
      </c>
      <c r="B15" s="44"/>
    </row>
    <row r="16" spans="1:2" s="45" customFormat="1" ht="21.75" customHeight="1" x14ac:dyDescent="0.25">
      <c r="A16" s="87" t="s">
        <v>50</v>
      </c>
      <c r="B16" s="88"/>
    </row>
    <row r="17" spans="1:3" s="48" customFormat="1" ht="14.25" customHeight="1" x14ac:dyDescent="0.25">
      <c r="A17" s="19" t="s">
        <v>109</v>
      </c>
      <c r="B17" s="20" t="s">
        <v>52</v>
      </c>
    </row>
    <row r="18" spans="1:3" x14ac:dyDescent="0.25">
      <c r="A18" s="17" t="s">
        <v>0</v>
      </c>
      <c r="B18" s="18"/>
    </row>
    <row r="19" spans="1:3" x14ac:dyDescent="0.25">
      <c r="A19" s="50" t="s">
        <v>1</v>
      </c>
      <c r="B19" s="51">
        <v>0</v>
      </c>
    </row>
    <row r="20" spans="1:3" x14ac:dyDescent="0.25">
      <c r="A20" s="50" t="s">
        <v>2</v>
      </c>
      <c r="B20" s="51">
        <f>SUM(B21:B23)</f>
        <v>100616.55</v>
      </c>
    </row>
    <row r="21" spans="1:3" x14ac:dyDescent="0.25">
      <c r="A21" s="52" t="s">
        <v>66</v>
      </c>
      <c r="B21" s="21">
        <v>0</v>
      </c>
    </row>
    <row r="22" spans="1:3" x14ac:dyDescent="0.25">
      <c r="A22" s="52" t="s">
        <v>67</v>
      </c>
      <c r="B22" s="21">
        <v>0</v>
      </c>
    </row>
    <row r="23" spans="1:3" x14ac:dyDescent="0.25">
      <c r="A23" s="52" t="s">
        <v>94</v>
      </c>
      <c r="B23" s="21">
        <v>100616.55</v>
      </c>
    </row>
    <row r="24" spans="1:3" x14ac:dyDescent="0.25">
      <c r="A24" s="50" t="s">
        <v>3</v>
      </c>
      <c r="B24" s="51">
        <f>SUM(B25:B27)</f>
        <v>5925487.0199999996</v>
      </c>
    </row>
    <row r="25" spans="1:3" x14ac:dyDescent="0.25">
      <c r="A25" s="52" t="s">
        <v>53</v>
      </c>
      <c r="B25" s="21">
        <v>405164.3</v>
      </c>
    </row>
    <row r="26" spans="1:3" x14ac:dyDescent="0.25">
      <c r="A26" s="52" t="s">
        <v>95</v>
      </c>
      <c r="B26" s="21">
        <v>1725274.11</v>
      </c>
    </row>
    <row r="27" spans="1:3" x14ac:dyDescent="0.25">
      <c r="A27" s="52" t="s">
        <v>96</v>
      </c>
      <c r="B27" s="21">
        <v>3795048.61</v>
      </c>
    </row>
    <row r="28" spans="1:3" x14ac:dyDescent="0.25">
      <c r="A28" s="2" t="s">
        <v>7</v>
      </c>
      <c r="B28" s="23">
        <f>(B19+B20+B24)</f>
        <v>6026103.5699999994</v>
      </c>
    </row>
    <row r="29" spans="1:3" x14ac:dyDescent="0.25">
      <c r="A29" s="54"/>
      <c r="B29" s="22"/>
    </row>
    <row r="30" spans="1:3" x14ac:dyDescent="0.25">
      <c r="A30" s="1" t="s">
        <v>4</v>
      </c>
      <c r="B30" s="34"/>
    </row>
    <row r="31" spans="1:3" x14ac:dyDescent="0.25">
      <c r="A31" s="55" t="s">
        <v>38</v>
      </c>
      <c r="B31" s="25">
        <v>5847982.8399999999</v>
      </c>
      <c r="C31" s="76"/>
    </row>
    <row r="32" spans="1:3" x14ac:dyDescent="0.25">
      <c r="A32" s="55" t="s">
        <v>57</v>
      </c>
      <c r="B32" s="25">
        <v>26998</v>
      </c>
    </row>
    <row r="33" spans="1:2" x14ac:dyDescent="0.25">
      <c r="A33" s="55" t="s">
        <v>93</v>
      </c>
      <c r="B33" s="25">
        <v>62485.09</v>
      </c>
    </row>
    <row r="34" spans="1:2" x14ac:dyDescent="0.25">
      <c r="A34" s="55" t="s">
        <v>81</v>
      </c>
      <c r="B34" s="25">
        <f>SUM(B35:B37)</f>
        <v>69086.84</v>
      </c>
    </row>
    <row r="35" spans="1:2" x14ac:dyDescent="0.25">
      <c r="A35" s="56" t="s">
        <v>82</v>
      </c>
      <c r="B35" s="57">
        <v>27320.25</v>
      </c>
    </row>
    <row r="36" spans="1:2" x14ac:dyDescent="0.25">
      <c r="A36" s="56" t="s">
        <v>91</v>
      </c>
      <c r="B36" s="57">
        <v>11324.5</v>
      </c>
    </row>
    <row r="37" spans="1:2" x14ac:dyDescent="0.25">
      <c r="A37" s="56" t="s">
        <v>92</v>
      </c>
      <c r="B37" s="57">
        <v>30442.09</v>
      </c>
    </row>
    <row r="38" spans="1:2" x14ac:dyDescent="0.25">
      <c r="A38" s="5" t="s">
        <v>83</v>
      </c>
      <c r="B38" s="25">
        <v>0</v>
      </c>
    </row>
    <row r="39" spans="1:2" x14ac:dyDescent="0.25">
      <c r="A39" s="5" t="s">
        <v>84</v>
      </c>
      <c r="B39" s="25">
        <v>0</v>
      </c>
    </row>
    <row r="40" spans="1:2" x14ac:dyDescent="0.25">
      <c r="A40" s="5" t="s">
        <v>85</v>
      </c>
      <c r="B40" s="25">
        <v>0</v>
      </c>
    </row>
    <row r="41" spans="1:2" x14ac:dyDescent="0.25">
      <c r="A41" s="5" t="s">
        <v>86</v>
      </c>
      <c r="B41" s="25">
        <v>0</v>
      </c>
    </row>
    <row r="42" spans="1:2" x14ac:dyDescent="0.25">
      <c r="A42" s="5" t="s">
        <v>111</v>
      </c>
      <c r="B42" s="25">
        <v>43011.83</v>
      </c>
    </row>
    <row r="43" spans="1:2" x14ac:dyDescent="0.25">
      <c r="A43" s="3" t="s">
        <v>112</v>
      </c>
      <c r="B43" s="24">
        <f>SUM(B31+B32+B33+B34+B38+B39+B40+B41+B42)</f>
        <v>6049564.5999999996</v>
      </c>
    </row>
    <row r="44" spans="1:2" x14ac:dyDescent="0.25">
      <c r="A44" s="3"/>
      <c r="B44" s="24"/>
    </row>
    <row r="45" spans="1:2" x14ac:dyDescent="0.25">
      <c r="A45" s="4" t="s">
        <v>8</v>
      </c>
      <c r="B45" s="58"/>
    </row>
    <row r="46" spans="1:2" x14ac:dyDescent="0.25">
      <c r="A46" s="15" t="s">
        <v>10</v>
      </c>
      <c r="B46" s="59">
        <f>SUM(B47:B48)</f>
        <v>6125402.29</v>
      </c>
    </row>
    <row r="47" spans="1:2" x14ac:dyDescent="0.25">
      <c r="A47" s="60" t="s">
        <v>75</v>
      </c>
      <c r="B47" s="67">
        <v>6107241.8300000001</v>
      </c>
    </row>
    <row r="48" spans="1:2" x14ac:dyDescent="0.25">
      <c r="A48" s="60" t="s">
        <v>65</v>
      </c>
      <c r="B48" s="67">
        <v>18160.46</v>
      </c>
    </row>
    <row r="49" spans="1:4" x14ac:dyDescent="0.25">
      <c r="A49" s="55" t="s">
        <v>79</v>
      </c>
      <c r="B49" s="78">
        <f>SUM(B50)</f>
        <v>924553.8</v>
      </c>
    </row>
    <row r="50" spans="1:4" x14ac:dyDescent="0.25">
      <c r="A50" s="60" t="s">
        <v>76</v>
      </c>
      <c r="B50" s="67">
        <v>924553.8</v>
      </c>
      <c r="D50" s="76"/>
    </row>
    <row r="51" spans="1:4" x14ac:dyDescent="0.25">
      <c r="A51" s="3" t="s">
        <v>11</v>
      </c>
      <c r="B51" s="25">
        <f>B46+B49</f>
        <v>7049956.0899999999</v>
      </c>
    </row>
    <row r="52" spans="1:4" x14ac:dyDescent="0.25">
      <c r="A52" s="3"/>
      <c r="B52" s="24"/>
    </row>
    <row r="53" spans="1:4" x14ac:dyDescent="0.25">
      <c r="A53" s="61" t="s">
        <v>9</v>
      </c>
      <c r="B53" s="26">
        <f>(B43+B51)</f>
        <v>13099520.689999999</v>
      </c>
    </row>
    <row r="54" spans="1:4" x14ac:dyDescent="0.25">
      <c r="A54" s="62"/>
      <c r="B54" s="35"/>
    </row>
    <row r="55" spans="1:4" x14ac:dyDescent="0.25">
      <c r="A55" s="6" t="s">
        <v>12</v>
      </c>
      <c r="B55" s="36"/>
    </row>
    <row r="56" spans="1:4" x14ac:dyDescent="0.25">
      <c r="A56" s="14" t="s">
        <v>13</v>
      </c>
      <c r="B56" s="63">
        <f>SUM(B57:B58)</f>
        <v>6011270.3200000003</v>
      </c>
    </row>
    <row r="57" spans="1:4" x14ac:dyDescent="0.25">
      <c r="A57" s="56" t="s">
        <v>77</v>
      </c>
      <c r="B57" s="27">
        <v>5847982.8399999999</v>
      </c>
    </row>
    <row r="58" spans="1:4" x14ac:dyDescent="0.25">
      <c r="A58" s="56" t="s">
        <v>56</v>
      </c>
      <c r="B58" s="27">
        <v>163287.48000000001</v>
      </c>
    </row>
    <row r="59" spans="1:4" x14ac:dyDescent="0.25">
      <c r="A59" s="5" t="s">
        <v>80</v>
      </c>
      <c r="B59" s="79">
        <f>B60</f>
        <v>0</v>
      </c>
    </row>
    <row r="60" spans="1:4" x14ac:dyDescent="0.25">
      <c r="A60" s="56" t="s">
        <v>78</v>
      </c>
      <c r="B60" s="27">
        <v>0</v>
      </c>
    </row>
    <row r="61" spans="1:4" x14ac:dyDescent="0.25">
      <c r="A61" s="15" t="s">
        <v>14</v>
      </c>
      <c r="B61" s="28">
        <f>B56+B59</f>
        <v>6011270.3200000003</v>
      </c>
    </row>
    <row r="62" spans="1:4" x14ac:dyDescent="0.25">
      <c r="A62" s="3"/>
      <c r="B62" s="24"/>
    </row>
    <row r="63" spans="1:4" x14ac:dyDescent="0.25">
      <c r="A63" s="3" t="s">
        <v>68</v>
      </c>
      <c r="B63" s="24"/>
    </row>
    <row r="64" spans="1:4" x14ac:dyDescent="0.25">
      <c r="A64" s="64" t="s">
        <v>69</v>
      </c>
      <c r="B64" s="30">
        <f>B61</f>
        <v>6011270.3200000003</v>
      </c>
    </row>
    <row r="65" spans="1:2" x14ac:dyDescent="0.25">
      <c r="A65" s="64" t="s">
        <v>70</v>
      </c>
      <c r="B65" s="30">
        <f>B51</f>
        <v>7049956.0899999999</v>
      </c>
    </row>
    <row r="66" spans="1:2" x14ac:dyDescent="0.25">
      <c r="A66" s="64" t="s">
        <v>71</v>
      </c>
      <c r="B66" s="30">
        <v>0</v>
      </c>
    </row>
    <row r="67" spans="1:2" x14ac:dyDescent="0.25">
      <c r="A67" s="3" t="s">
        <v>15</v>
      </c>
      <c r="B67" s="24">
        <f>B64-B65-B66</f>
        <v>-1038685.7699999996</v>
      </c>
    </row>
    <row r="68" spans="1:2" x14ac:dyDescent="0.25">
      <c r="A68" s="3"/>
      <c r="B68" s="24"/>
    </row>
    <row r="69" spans="1:2" x14ac:dyDescent="0.25">
      <c r="A69" s="4" t="s">
        <v>17</v>
      </c>
      <c r="B69" s="37"/>
    </row>
    <row r="70" spans="1:2" ht="15.75" customHeight="1" x14ac:dyDescent="0.25">
      <c r="A70" s="4" t="s">
        <v>16</v>
      </c>
      <c r="B70" s="38"/>
    </row>
    <row r="71" spans="1:2" ht="15.75" customHeight="1" x14ac:dyDescent="0.25">
      <c r="A71" s="8" t="s">
        <v>18</v>
      </c>
      <c r="B71" s="57">
        <v>1212889.67</v>
      </c>
    </row>
    <row r="72" spans="1:2" ht="15.75" customHeight="1" x14ac:dyDescent="0.25">
      <c r="A72" s="9" t="s">
        <v>19</v>
      </c>
      <c r="B72" s="57">
        <v>2125889.4500000002</v>
      </c>
    </row>
    <row r="73" spans="1:2" x14ac:dyDescent="0.25">
      <c r="A73" s="9" t="s">
        <v>20</v>
      </c>
      <c r="B73" s="57">
        <v>2009380.28</v>
      </c>
    </row>
    <row r="74" spans="1:2" x14ac:dyDescent="0.25">
      <c r="A74" s="8" t="s">
        <v>39</v>
      </c>
      <c r="B74" s="57">
        <v>55169.07</v>
      </c>
    </row>
    <row r="75" spans="1:2" x14ac:dyDescent="0.25">
      <c r="A75" s="8" t="s">
        <v>43</v>
      </c>
      <c r="B75" s="57">
        <v>0</v>
      </c>
    </row>
    <row r="76" spans="1:2" x14ac:dyDescent="0.25">
      <c r="A76" s="8" t="s">
        <v>44</v>
      </c>
      <c r="B76" s="57">
        <v>68381.59</v>
      </c>
    </row>
    <row r="77" spans="1:2" s="65" customFormat="1" x14ac:dyDescent="0.25">
      <c r="A77" s="7" t="s">
        <v>34</v>
      </c>
      <c r="B77" s="57">
        <v>1422291.94</v>
      </c>
    </row>
    <row r="78" spans="1:2" s="65" customFormat="1" x14ac:dyDescent="0.25">
      <c r="A78" s="7" t="s">
        <v>35</v>
      </c>
      <c r="B78" s="57">
        <v>3888.69</v>
      </c>
    </row>
    <row r="79" spans="1:2" x14ac:dyDescent="0.25">
      <c r="A79" s="7" t="s">
        <v>45</v>
      </c>
      <c r="B79" s="57">
        <v>0</v>
      </c>
    </row>
    <row r="80" spans="1:2" x14ac:dyDescent="0.25">
      <c r="A80" s="7" t="s">
        <v>46</v>
      </c>
      <c r="B80" s="57">
        <v>17727.490000000002</v>
      </c>
    </row>
    <row r="81" spans="1:2" x14ac:dyDescent="0.25">
      <c r="A81" s="7" t="s">
        <v>40</v>
      </c>
      <c r="B81" s="57">
        <v>19792.36</v>
      </c>
    </row>
    <row r="82" spans="1:2" x14ac:dyDescent="0.25">
      <c r="A82" s="7" t="s">
        <v>41</v>
      </c>
      <c r="B82" s="57">
        <v>600</v>
      </c>
    </row>
    <row r="83" spans="1:2" x14ac:dyDescent="0.25">
      <c r="A83" s="7" t="s">
        <v>42</v>
      </c>
      <c r="B83" s="57">
        <v>0</v>
      </c>
    </row>
    <row r="84" spans="1:2" x14ac:dyDescent="0.25">
      <c r="A84" s="7" t="s">
        <v>54</v>
      </c>
      <c r="B84" s="57">
        <v>0</v>
      </c>
    </row>
    <row r="85" spans="1:2" x14ac:dyDescent="0.25">
      <c r="A85" s="7" t="s">
        <v>107</v>
      </c>
      <c r="B85" s="57">
        <v>183955.39</v>
      </c>
    </row>
    <row r="86" spans="1:2" x14ac:dyDescent="0.25">
      <c r="A86" s="16" t="s">
        <v>108</v>
      </c>
      <c r="B86" s="29">
        <f>SUM(B71:B85)</f>
        <v>7119965.9300000006</v>
      </c>
    </row>
    <row r="87" spans="1:2" x14ac:dyDescent="0.25">
      <c r="A87" s="3"/>
      <c r="B87" s="24"/>
    </row>
    <row r="88" spans="1:2" x14ac:dyDescent="0.25">
      <c r="A88" s="13" t="s">
        <v>22</v>
      </c>
      <c r="B88" s="39"/>
    </row>
    <row r="89" spans="1:2" s="12" customFormat="1" x14ac:dyDescent="0.25">
      <c r="A89" s="66" t="s">
        <v>23</v>
      </c>
      <c r="B89" s="67">
        <f>B61</f>
        <v>6011270.3200000003</v>
      </c>
    </row>
    <row r="90" spans="1:2" s="12" customFormat="1" x14ac:dyDescent="0.25">
      <c r="A90" s="56" t="s">
        <v>88</v>
      </c>
      <c r="B90" s="30">
        <v>0</v>
      </c>
    </row>
    <row r="91" spans="1:2" s="12" customFormat="1" x14ac:dyDescent="0.25">
      <c r="A91" s="56" t="s">
        <v>89</v>
      </c>
      <c r="B91" s="27">
        <v>0</v>
      </c>
    </row>
    <row r="92" spans="1:2" s="12" customFormat="1" x14ac:dyDescent="0.25">
      <c r="A92" s="68" t="s">
        <v>90</v>
      </c>
      <c r="B92" s="27">
        <v>0</v>
      </c>
    </row>
    <row r="93" spans="1:2" s="12" customFormat="1" x14ac:dyDescent="0.25">
      <c r="A93" s="5" t="s">
        <v>106</v>
      </c>
      <c r="B93" s="31">
        <f t="shared" ref="B93" si="0">B89+B90+B91+B92</f>
        <v>6011270.3200000003</v>
      </c>
    </row>
    <row r="94" spans="1:2" s="12" customFormat="1" x14ac:dyDescent="0.25">
      <c r="A94" s="5" t="s">
        <v>21</v>
      </c>
      <c r="B94" s="31">
        <f>(B28+B43)-(B66+B86+B90+B91+B92)</f>
        <v>4955702.2399999974</v>
      </c>
    </row>
    <row r="95" spans="1:2" x14ac:dyDescent="0.25">
      <c r="A95" s="5"/>
      <c r="B95" s="40"/>
    </row>
    <row r="96" spans="1:2" x14ac:dyDescent="0.25">
      <c r="A96" s="5"/>
      <c r="B96" s="69"/>
    </row>
    <row r="97" spans="1:2" x14ac:dyDescent="0.25">
      <c r="A97" s="4" t="s">
        <v>58</v>
      </c>
      <c r="B97" s="38"/>
    </row>
    <row r="98" spans="1:2" x14ac:dyDescent="0.25">
      <c r="A98" s="8" t="s">
        <v>59</v>
      </c>
      <c r="B98" s="57">
        <v>0</v>
      </c>
    </row>
    <row r="99" spans="1:2" x14ac:dyDescent="0.25">
      <c r="A99" s="8" t="s">
        <v>60</v>
      </c>
      <c r="B99" s="57">
        <v>0</v>
      </c>
    </row>
    <row r="100" spans="1:2" x14ac:dyDescent="0.25">
      <c r="A100" s="7" t="s">
        <v>61</v>
      </c>
      <c r="B100" s="69">
        <v>0</v>
      </c>
    </row>
    <row r="101" spans="1:2" x14ac:dyDescent="0.25">
      <c r="A101" s="7" t="s">
        <v>62</v>
      </c>
      <c r="B101" s="69">
        <v>0</v>
      </c>
    </row>
    <row r="102" spans="1:2" x14ac:dyDescent="0.25">
      <c r="A102" s="5" t="s">
        <v>63</v>
      </c>
      <c r="B102" s="24">
        <f t="shared" ref="B102" si="1">B98+B99+B100+B101</f>
        <v>0</v>
      </c>
    </row>
    <row r="103" spans="1:2" ht="14.25" customHeight="1" x14ac:dyDescent="0.25">
      <c r="A103" s="5" t="s">
        <v>24</v>
      </c>
      <c r="B103" s="24">
        <v>0</v>
      </c>
    </row>
    <row r="104" spans="1:2" ht="14.25" customHeight="1" x14ac:dyDescent="0.25">
      <c r="A104" s="5"/>
      <c r="B104" s="24"/>
    </row>
    <row r="105" spans="1:2" x14ac:dyDescent="0.25">
      <c r="A105" s="5"/>
      <c r="B105" s="27"/>
    </row>
    <row r="106" spans="1:2" x14ac:dyDescent="0.25">
      <c r="A106" s="6" t="s">
        <v>25</v>
      </c>
      <c r="B106" s="36"/>
    </row>
    <row r="107" spans="1:2" x14ac:dyDescent="0.25">
      <c r="A107" s="8" t="s">
        <v>26</v>
      </c>
      <c r="B107" s="27">
        <v>0</v>
      </c>
    </row>
    <row r="108" spans="1:2" x14ac:dyDescent="0.25">
      <c r="A108" s="8" t="s">
        <v>36</v>
      </c>
      <c r="B108" s="70">
        <v>0</v>
      </c>
    </row>
    <row r="109" spans="1:2" x14ac:dyDescent="0.25">
      <c r="A109" s="10" t="s">
        <v>27</v>
      </c>
      <c r="B109" s="32">
        <f t="shared" ref="B109" si="2">B107+B108</f>
        <v>0</v>
      </c>
    </row>
    <row r="110" spans="1:2" s="65" customFormat="1" x14ac:dyDescent="0.25">
      <c r="A110" s="5"/>
      <c r="B110" s="71"/>
    </row>
    <row r="111" spans="1:2" x14ac:dyDescent="0.25">
      <c r="A111" s="1" t="s">
        <v>110</v>
      </c>
      <c r="B111" s="41"/>
    </row>
    <row r="112" spans="1:2" x14ac:dyDescent="0.25">
      <c r="A112" s="53" t="s">
        <v>28</v>
      </c>
      <c r="B112" s="22">
        <v>0</v>
      </c>
    </row>
    <row r="113" spans="1:3" x14ac:dyDescent="0.25">
      <c r="A113" s="50" t="s">
        <v>29</v>
      </c>
      <c r="B113" s="51">
        <f>SUM(B114:B116)</f>
        <v>0</v>
      </c>
    </row>
    <row r="114" spans="1:3" x14ac:dyDescent="0.25">
      <c r="A114" s="52" t="s">
        <v>103</v>
      </c>
      <c r="B114" s="21">
        <v>0</v>
      </c>
    </row>
    <row r="115" spans="1:3" x14ac:dyDescent="0.25">
      <c r="A115" s="52" t="s">
        <v>104</v>
      </c>
      <c r="B115" s="21"/>
    </row>
    <row r="116" spans="1:3" x14ac:dyDescent="0.25">
      <c r="A116" s="52" t="s">
        <v>105</v>
      </c>
      <c r="B116" s="21">
        <v>0</v>
      </c>
    </row>
    <row r="117" spans="1:3" x14ac:dyDescent="0.25">
      <c r="A117" s="50" t="s">
        <v>37</v>
      </c>
      <c r="B117" s="77">
        <f>SUM(B118:B120)</f>
        <v>4955702.24</v>
      </c>
      <c r="C117" s="76"/>
    </row>
    <row r="118" spans="1:3" x14ac:dyDescent="0.25">
      <c r="A118" s="52" t="s">
        <v>55</v>
      </c>
      <c r="B118" s="21">
        <v>173225.56</v>
      </c>
    </row>
    <row r="119" spans="1:3" x14ac:dyDescent="0.25">
      <c r="A119" s="52" t="s">
        <v>72</v>
      </c>
      <c r="B119" s="21">
        <v>812044.81</v>
      </c>
    </row>
    <row r="120" spans="1:3" x14ac:dyDescent="0.25">
      <c r="A120" s="52" t="s">
        <v>73</v>
      </c>
      <c r="B120" s="21">
        <v>3970431.87</v>
      </c>
      <c r="C120" s="76"/>
    </row>
    <row r="121" spans="1:3" x14ac:dyDescent="0.25">
      <c r="A121" s="10" t="s">
        <v>87</v>
      </c>
      <c r="B121" s="33">
        <f>(B28+B43)-(B66+B86+B90+B91+B92)</f>
        <v>4955702.2399999974</v>
      </c>
    </row>
    <row r="122" spans="1:3" x14ac:dyDescent="0.25">
      <c r="A122" s="72" t="s">
        <v>5</v>
      </c>
      <c r="B122" s="73"/>
      <c r="C122" s="76"/>
    </row>
    <row r="123" spans="1:3" x14ac:dyDescent="0.25">
      <c r="A123" s="11" t="s">
        <v>30</v>
      </c>
      <c r="B123" s="74"/>
    </row>
    <row r="124" spans="1:3" x14ac:dyDescent="0.25">
      <c r="A124" s="75" t="s">
        <v>31</v>
      </c>
      <c r="B124" s="33">
        <v>0</v>
      </c>
    </row>
    <row r="125" spans="1:3" x14ac:dyDescent="0.25">
      <c r="A125" s="75" t="s">
        <v>32</v>
      </c>
      <c r="B125" s="33">
        <v>0</v>
      </c>
    </row>
    <row r="126" spans="1:3" x14ac:dyDescent="0.25">
      <c r="A126" s="75" t="s">
        <v>33</v>
      </c>
      <c r="B126" s="33">
        <v>0</v>
      </c>
    </row>
    <row r="127" spans="1:3" x14ac:dyDescent="0.25">
      <c r="A127" s="11" t="s">
        <v>6</v>
      </c>
      <c r="B127" s="42">
        <f t="shared" ref="B127" si="3">B124+B125+B126</f>
        <v>0</v>
      </c>
    </row>
    <row r="128" spans="1:3" x14ac:dyDescent="0.25">
      <c r="A128" s="85" t="s">
        <v>64</v>
      </c>
    </row>
    <row r="129" spans="1:2" x14ac:dyDescent="0.25">
      <c r="A129" s="85"/>
    </row>
    <row r="130" spans="1:2" x14ac:dyDescent="0.25">
      <c r="A130" s="85"/>
    </row>
    <row r="131" spans="1:2" x14ac:dyDescent="0.25">
      <c r="A131" s="80"/>
    </row>
    <row r="132" spans="1:2" x14ac:dyDescent="0.25">
      <c r="A132" s="80"/>
    </row>
    <row r="133" spans="1:2" x14ac:dyDescent="0.25">
      <c r="A133" s="80"/>
    </row>
    <row r="134" spans="1:2" x14ac:dyDescent="0.25">
      <c r="A134" s="80"/>
    </row>
    <row r="135" spans="1:2" x14ac:dyDescent="0.25">
      <c r="A135" s="80"/>
    </row>
    <row r="136" spans="1:2" x14ac:dyDescent="0.25">
      <c r="A136" s="80"/>
    </row>
    <row r="137" spans="1:2" x14ac:dyDescent="0.25">
      <c r="A137" s="80"/>
    </row>
    <row r="138" spans="1:2" x14ac:dyDescent="0.25">
      <c r="A138" s="80"/>
    </row>
    <row r="139" spans="1:2" x14ac:dyDescent="0.25">
      <c r="A139" s="82" t="s">
        <v>74</v>
      </c>
      <c r="B139" s="82"/>
    </row>
    <row r="140" spans="1:2" x14ac:dyDescent="0.25">
      <c r="A140" s="82"/>
      <c r="B140" s="82"/>
    </row>
    <row r="141" spans="1:2" x14ac:dyDescent="0.25">
      <c r="A141" s="82"/>
      <c r="B141" s="82"/>
    </row>
  </sheetData>
  <dataConsolidate/>
  <mergeCells count="9">
    <mergeCell ref="A139:B141"/>
    <mergeCell ref="A1:B1"/>
    <mergeCell ref="A5:B6"/>
    <mergeCell ref="A128:A130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8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12.2024</vt:lpstr>
      <vt:lpstr>'12.2024'!Area_de_impressao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2024-12-27T13:14:08Z</cp:lastPrinted>
  <dcterms:created xsi:type="dcterms:W3CDTF">2021-09-23T15:15:02Z</dcterms:created>
  <dcterms:modified xsi:type="dcterms:W3CDTF">2025-01-15T20:21:11Z</dcterms:modified>
</cp:coreProperties>
</file>