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5\"/>
    </mc:Choice>
  </mc:AlternateContent>
  <bookViews>
    <workbookView xWindow="0" yWindow="0" windowWidth="21600" windowHeight="9600" tabRatio="500"/>
  </bookViews>
  <sheets>
    <sheet name="01.2025" sheetId="1" r:id="rId1"/>
  </sheets>
  <definedNames>
    <definedName name="_xlnm.Print_Area" localSheetId="0">'01.2025'!$A$1:$B$137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2" i="1" l="1"/>
  <c r="B80" i="1"/>
  <c r="B43" i="1"/>
  <c r="B46" i="1"/>
  <c r="B48" i="1" s="1"/>
  <c r="B40" i="1"/>
  <c r="B109" i="1"/>
  <c r="B24" i="1" l="1"/>
  <c r="B20" i="1"/>
  <c r="B106" i="1" l="1"/>
  <c r="B57" i="1"/>
  <c r="B51" i="1" l="1"/>
  <c r="B32" i="1"/>
  <c r="B53" i="1" l="1"/>
  <c r="B56" i="1" s="1"/>
  <c r="B83" i="1" s="1"/>
  <c r="B27" i="1" l="1"/>
  <c r="B88" i="1" l="1"/>
  <c r="B118" i="1"/>
  <c r="B102" i="1"/>
  <c r="B96" i="1"/>
  <c r="B87" i="1" l="1"/>
  <c r="B59" i="1"/>
</calcChain>
</file>

<file path=xl/sharedStrings.xml><?xml version="1.0" encoding="utf-8"?>
<sst xmlns="http://schemas.openxmlformats.org/spreadsheetml/2006/main" count="105" uniqueCount="105">
  <si>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</si>
  <si>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</si>
  <si>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</si>
  <si>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</si>
  <si>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</si>
  <si>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</si>
  <si>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</si>
  <si>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</si>
  <si>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</si>
  <si>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</si>
  <si>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</si>
  <si>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</si>
  <si>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</si>
  <si>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</si>
  <si>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</si>
  <si>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</si>
  <si>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</si>
  <si>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</si>
  <si>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</si>
  <si>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</si>
  <si>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</si>
  <si>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</si>
  <si>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</si>
  <si>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</si>
  <si>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</si>
  <si>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</si>
  <si>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</si>
  <si>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</si>
  <si>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</si>
  <si>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</si>
  <si>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</si>
  <si>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</si>
  <si>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</si>
  <si>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</si>
  <si>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</si>
  <si>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</si>
  <si>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</si>
  <si>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</si>
  <si>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</si>
  <si>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</si>
  <si>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</si>
  <si>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</si>
  <si>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</si>
  <si>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</si>
  <si>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</si>
  <si>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</si>
  <si>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</si>
  <si>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</si>
  <si>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</si>
  <si>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</si>
  <si>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</si>
  <si>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</si>
  <si>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</si>
  <si>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</si>
  <si>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</si>
  <si>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</si>
  <si>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</si>
  <si>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</si>
  <si>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</si>
  <si>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</si>
  <si>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</si>
  <si>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</si>
  <si>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</si>
  <si>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</si>
  <si>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</si>
  <si>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</si>
  <si>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</si>
  <si>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</si>
  <si>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</si>
  <si>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</si>
  <si>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</si>
  <si>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</si>
  <si>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</si>
  <si>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</si>
  <si>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</si>
  <si>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DOS RESGATES 3= 3.1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</si>
  <si>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</si>
  <si>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</si>
  <si>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</si>
  <si>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</si>
  <si>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1.3.1 C/A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</si>
  <si>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</si>
  <si>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</si>
  <si>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</si>
  <si>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</si>
  <si>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</si>
  <si>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1.3.2 C/A 577581374-6 (5615-7) - CUSTEIO</t>
  </si>
  <si>
    <t>2.3 RENDIMENTO SOBRE APLICAÇÕES FINANCEIRAS</t>
  </si>
  <si>
    <t>2.3.1 Rendimento sobre Aplicação Financeiras - C/A 577620307-0 (7230-3) - CUSTEIO</t>
  </si>
  <si>
    <t>9.3.2 C/A 577581374-6 (5615-7) - CUSTEIO</t>
  </si>
  <si>
    <t>Competência: 01/2025</t>
  </si>
  <si>
    <t>9.SALDO BANCÁRIO FINAL EM 31/01/2025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</si>
  <si>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</si>
  <si>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</si>
  <si>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</si>
  <si>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</si>
  <si>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</si>
  <si>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</si>
  <si>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</si>
  <si>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</si>
  <si>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</si>
  <si>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</si>
  <si>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3.1.2 Resgate Aplicação - C/A 577581374-6 (5615-7)  - CUSTEIO</t>
  </si>
  <si>
    <t>5.1.17 Outras Saidas</t>
  </si>
  <si>
    <t>TOTAL DE PAGAMENTOS - CUSTEIO (5= SOMA 5.1.1 á 5.1.17)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</si>
</sst>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3" fillId="8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7"/>
  <sheetViews>
    <sheetView showGridLines="0" tabSelected="1" view="pageBreakPreview" zoomScale="95" zoomScaleNormal="70" zoomScaleSheetLayoutView="95" zoomScalePageLayoutView="70" workbookViewId="0">
      <selection activeCell="B112" sqref="B112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46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44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64</v>
      </c>
      <c r="B7" s="86"/>
    </row>
    <row r="8" spans="1:2" s="45" customFormat="1" x14ac:dyDescent="0.25">
      <c r="A8" s="46" t="s">
        <v>61</v>
      </c>
      <c r="B8" s="47"/>
    </row>
    <row r="9" spans="1:2" s="45" customFormat="1" x14ac:dyDescent="0.25">
      <c r="A9" s="86" t="s">
        <v>65</v>
      </c>
      <c r="B9" s="86"/>
    </row>
    <row r="10" spans="1:2" s="45" customFormat="1" x14ac:dyDescent="0.25">
      <c r="A10" s="46" t="s">
        <v>63</v>
      </c>
      <c r="B10" s="47"/>
    </row>
    <row r="11" spans="1:2" s="45" customFormat="1" x14ac:dyDescent="0.25">
      <c r="A11" s="46" t="s">
        <v>57</v>
      </c>
      <c r="B11" s="46"/>
    </row>
    <row r="12" spans="1:2" s="45" customFormat="1" x14ac:dyDescent="0.25">
      <c r="A12" s="86" t="s">
        <v>62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66</v>
      </c>
      <c r="B14" s="78">
        <v>2066154.49</v>
      </c>
    </row>
    <row r="15" spans="1:2" s="45" customFormat="1" x14ac:dyDescent="0.25">
      <c r="A15" s="43" t="s">
        <v>67</v>
      </c>
      <c r="B15" s="44"/>
    </row>
    <row r="16" spans="1:2" s="45" customFormat="1" ht="21.75" customHeight="1" x14ac:dyDescent="0.25">
      <c r="A16" s="87" t="s">
        <v>45</v>
      </c>
      <c r="B16" s="88"/>
    </row>
    <row r="17" spans="1:2" s="48" customFormat="1" ht="14.25" customHeight="1" x14ac:dyDescent="0.25">
      <c r="A17" s="19" t="s">
        <v>90</v>
      </c>
      <c r="B17" s="20" t="s">
        <v>47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28897.22</v>
      </c>
    </row>
    <row r="21" spans="1:2" x14ac:dyDescent="0.25">
      <c r="A21" s="52" t="s">
        <v>73</v>
      </c>
      <c r="B21" s="21">
        <v>0</v>
      </c>
    </row>
    <row r="22" spans="1:2" x14ac:dyDescent="0.25">
      <c r="A22" s="52" t="s">
        <v>74</v>
      </c>
      <c r="B22" s="21">
        <v>0</v>
      </c>
    </row>
    <row r="23" spans="1:2" x14ac:dyDescent="0.25">
      <c r="A23" s="52" t="s">
        <v>92</v>
      </c>
      <c r="B23" s="21">
        <v>28897.22</v>
      </c>
    </row>
    <row r="24" spans="1:2" x14ac:dyDescent="0.25">
      <c r="A24" s="50" t="s">
        <v>3</v>
      </c>
      <c r="B24" s="51">
        <f>SUM(B25:B26)</f>
        <v>3733889.56</v>
      </c>
    </row>
    <row r="25" spans="1:2" x14ac:dyDescent="0.25">
      <c r="A25" s="52" t="s">
        <v>80</v>
      </c>
      <c r="B25" s="21">
        <v>3733889.43</v>
      </c>
    </row>
    <row r="26" spans="1:2" x14ac:dyDescent="0.25">
      <c r="A26" s="52" t="s">
        <v>86</v>
      </c>
      <c r="B26" s="21">
        <v>0.13</v>
      </c>
    </row>
    <row r="27" spans="1:2" x14ac:dyDescent="0.25">
      <c r="A27" s="2" t="s">
        <v>7</v>
      </c>
      <c r="B27" s="23">
        <f>(B19+B20+B24)</f>
        <v>3762786.7800000003</v>
      </c>
    </row>
    <row r="28" spans="1:2" x14ac:dyDescent="0.25">
      <c r="A28" s="54"/>
      <c r="B28" s="22"/>
    </row>
    <row r="29" spans="1:2" x14ac:dyDescent="0.25">
      <c r="A29" s="1" t="s">
        <v>4</v>
      </c>
      <c r="B29" s="34"/>
    </row>
    <row r="30" spans="1:2" x14ac:dyDescent="0.25">
      <c r="A30" s="55" t="s">
        <v>79</v>
      </c>
      <c r="B30" s="95">
        <v>2178492.4500000002</v>
      </c>
    </row>
    <row r="31" spans="1:2" x14ac:dyDescent="0.25">
      <c r="A31" s="81" t="s">
        <v>85</v>
      </c>
      <c r="B31" s="95">
        <v>9344.41</v>
      </c>
    </row>
    <row r="32" spans="1:2" x14ac:dyDescent="0.25">
      <c r="A32" s="55" t="s">
        <v>87</v>
      </c>
      <c r="B32" s="95">
        <f>SUM(B33:B33)</f>
        <v>37749.65</v>
      </c>
    </row>
    <row r="33" spans="1:2" x14ac:dyDescent="0.25">
      <c r="A33" s="56" t="s">
        <v>88</v>
      </c>
      <c r="B33" s="66">
        <v>37749.65</v>
      </c>
    </row>
    <row r="34" spans="1:2" x14ac:dyDescent="0.25">
      <c r="A34" s="5" t="s">
        <v>94</v>
      </c>
      <c r="B34" s="95">
        <v>10000</v>
      </c>
    </row>
    <row r="35" spans="1:2" x14ac:dyDescent="0.25">
      <c r="A35" s="5" t="s">
        <v>95</v>
      </c>
      <c r="B35" s="95">
        <v>3486.88</v>
      </c>
    </row>
    <row r="36" spans="1:2" x14ac:dyDescent="0.25">
      <c r="A36" s="5" t="s">
        <v>96</v>
      </c>
      <c r="B36" s="25">
        <v>0</v>
      </c>
    </row>
    <row r="37" spans="1:2" x14ac:dyDescent="0.25">
      <c r="A37" s="5" t="s">
        <v>97</v>
      </c>
      <c r="B37" s="25">
        <v>0</v>
      </c>
    </row>
    <row r="38" spans="1:2" x14ac:dyDescent="0.25">
      <c r="A38" s="5" t="s">
        <v>98</v>
      </c>
      <c r="B38" s="25">
        <v>0</v>
      </c>
    </row>
    <row r="39" spans="1:2" x14ac:dyDescent="0.25">
      <c r="A39" s="5" t="s">
        <v>99</v>
      </c>
      <c r="B39" s="25">
        <v>0</v>
      </c>
    </row>
    <row r="40" spans="1:2" x14ac:dyDescent="0.25">
      <c r="A40" s="3" t="s">
        <v>100</v>
      </c>
      <c r="B40" s="24">
        <f>B30+B31+B32+B34+B35</f>
        <v>2239073.39</v>
      </c>
    </row>
    <row r="41" spans="1:2" x14ac:dyDescent="0.25">
      <c r="A41" s="3"/>
      <c r="B41" s="24"/>
    </row>
    <row r="42" spans="1:2" x14ac:dyDescent="0.25">
      <c r="A42" s="4" t="s">
        <v>8</v>
      </c>
      <c r="B42" s="58"/>
    </row>
    <row r="43" spans="1:2" x14ac:dyDescent="0.25">
      <c r="A43" s="15" t="s">
        <v>10</v>
      </c>
      <c r="B43" s="59">
        <f>SUM(B44:B45)</f>
        <v>1416751.98</v>
      </c>
    </row>
    <row r="44" spans="1:2" x14ac:dyDescent="0.25">
      <c r="A44" s="56" t="s">
        <v>83</v>
      </c>
      <c r="B44" s="79">
        <v>1416751.85</v>
      </c>
    </row>
    <row r="45" spans="1:2" x14ac:dyDescent="0.25">
      <c r="A45" s="56" t="s">
        <v>102</v>
      </c>
      <c r="B45" s="79">
        <v>0.13</v>
      </c>
    </row>
    <row r="46" spans="1:2" x14ac:dyDescent="0.25">
      <c r="A46" s="3" t="s">
        <v>75</v>
      </c>
      <c r="B46" s="25">
        <f>B43</f>
        <v>1416751.98</v>
      </c>
    </row>
    <row r="47" spans="1:2" x14ac:dyDescent="0.25">
      <c r="A47" s="3"/>
      <c r="B47" s="24" t="s">
        <v>101</v>
      </c>
    </row>
    <row r="48" spans="1:2" x14ac:dyDescent="0.25">
      <c r="A48" s="60" t="s">
        <v>9</v>
      </c>
      <c r="B48" s="26">
        <f>(B40+B46)</f>
        <v>3655825.37</v>
      </c>
    </row>
    <row r="49" spans="1:2" x14ac:dyDescent="0.25">
      <c r="A49" s="61"/>
      <c r="B49" s="35"/>
    </row>
    <row r="50" spans="1:2" x14ac:dyDescent="0.25">
      <c r="A50" s="6" t="s">
        <v>11</v>
      </c>
      <c r="B50" s="36"/>
    </row>
    <row r="51" spans="1:2" x14ac:dyDescent="0.25">
      <c r="A51" s="14" t="s">
        <v>12</v>
      </c>
      <c r="B51" s="62">
        <f>SUM(B52:B52)</f>
        <v>1826463.45</v>
      </c>
    </row>
    <row r="52" spans="1:2" x14ac:dyDescent="0.25">
      <c r="A52" s="56" t="s">
        <v>84</v>
      </c>
      <c r="B52" s="80">
        <v>1826463.45</v>
      </c>
    </row>
    <row r="53" spans="1:2" x14ac:dyDescent="0.25">
      <c r="A53" s="15" t="s">
        <v>76</v>
      </c>
      <c r="B53" s="28">
        <f>B51</f>
        <v>1826463.45</v>
      </c>
    </row>
    <row r="54" spans="1:2" x14ac:dyDescent="0.25">
      <c r="A54" s="3"/>
      <c r="B54" s="24"/>
    </row>
    <row r="55" spans="1:2" x14ac:dyDescent="0.25">
      <c r="A55" s="3" t="s">
        <v>68</v>
      </c>
      <c r="B55" s="24"/>
    </row>
    <row r="56" spans="1:2" x14ac:dyDescent="0.25">
      <c r="A56" s="63" t="s">
        <v>71</v>
      </c>
      <c r="B56" s="30">
        <f>B53</f>
        <v>1826463.45</v>
      </c>
    </row>
    <row r="57" spans="1:2" x14ac:dyDescent="0.25">
      <c r="A57" s="63" t="s">
        <v>69</v>
      </c>
      <c r="B57" s="30">
        <f>B46</f>
        <v>1416751.98</v>
      </c>
    </row>
    <row r="58" spans="1:2" x14ac:dyDescent="0.25">
      <c r="A58" s="63" t="s">
        <v>70</v>
      </c>
      <c r="B58" s="30">
        <v>0</v>
      </c>
    </row>
    <row r="59" spans="1:2" x14ac:dyDescent="0.25">
      <c r="A59" s="3" t="s">
        <v>13</v>
      </c>
      <c r="B59" s="24">
        <f>B56-B57-B58</f>
        <v>409711.47</v>
      </c>
    </row>
    <row r="60" spans="1:2" x14ac:dyDescent="0.25">
      <c r="A60" s="3"/>
      <c r="B60" s="24"/>
    </row>
    <row r="61" spans="1:2" x14ac:dyDescent="0.25">
      <c r="A61" s="4" t="s">
        <v>15</v>
      </c>
      <c r="B61" s="37"/>
    </row>
    <row r="62" spans="1:2" ht="15.75" customHeight="1" x14ac:dyDescent="0.25">
      <c r="A62" s="4" t="s">
        <v>14</v>
      </c>
      <c r="B62" s="38"/>
    </row>
    <row r="63" spans="1:2" ht="15.75" customHeight="1" x14ac:dyDescent="0.25">
      <c r="A63" s="8" t="s">
        <v>16</v>
      </c>
      <c r="B63" s="57">
        <v>258555.81</v>
      </c>
    </row>
    <row r="64" spans="1:2" ht="15.75" customHeight="1" x14ac:dyDescent="0.25">
      <c r="A64" s="9" t="s">
        <v>17</v>
      </c>
      <c r="B64" s="57">
        <v>1026372.03</v>
      </c>
    </row>
    <row r="65" spans="1:2" x14ac:dyDescent="0.25">
      <c r="A65" s="9" t="s">
        <v>18</v>
      </c>
      <c r="B65" s="57">
        <v>152119.35</v>
      </c>
    </row>
    <row r="66" spans="1:2" x14ac:dyDescent="0.25">
      <c r="A66" s="8" t="s">
        <v>36</v>
      </c>
      <c r="B66" s="57">
        <v>5521.3</v>
      </c>
    </row>
    <row r="67" spans="1:2" x14ac:dyDescent="0.25">
      <c r="A67" s="8" t="s">
        <v>40</v>
      </c>
      <c r="B67" s="57">
        <v>0</v>
      </c>
    </row>
    <row r="68" spans="1:2" x14ac:dyDescent="0.25">
      <c r="A68" s="8" t="s">
        <v>41</v>
      </c>
      <c r="B68" s="57">
        <v>64541.63</v>
      </c>
    </row>
    <row r="69" spans="1:2" s="64" customFormat="1" x14ac:dyDescent="0.25">
      <c r="A69" s="7" t="s">
        <v>32</v>
      </c>
      <c r="B69" s="57">
        <v>171151.66</v>
      </c>
    </row>
    <row r="70" spans="1:2" s="64" customFormat="1" x14ac:dyDescent="0.25">
      <c r="A70" s="7" t="s">
        <v>33</v>
      </c>
      <c r="B70" s="57">
        <v>1091.06</v>
      </c>
    </row>
    <row r="71" spans="1:2" x14ac:dyDescent="0.25">
      <c r="A71" s="7" t="s">
        <v>42</v>
      </c>
      <c r="B71" s="57">
        <v>0</v>
      </c>
    </row>
    <row r="72" spans="1:2" x14ac:dyDescent="0.25">
      <c r="A72" s="7" t="s">
        <v>43</v>
      </c>
      <c r="B72" s="57">
        <v>4986.3900000000003</v>
      </c>
    </row>
    <row r="73" spans="1:2" x14ac:dyDescent="0.25">
      <c r="A73" s="7" t="s">
        <v>37</v>
      </c>
      <c r="B73" s="57">
        <v>14850.41</v>
      </c>
    </row>
    <row r="74" spans="1:2" x14ac:dyDescent="0.25">
      <c r="A74" s="7" t="s">
        <v>38</v>
      </c>
      <c r="B74" s="57">
        <v>62.5</v>
      </c>
    </row>
    <row r="75" spans="1:2" x14ac:dyDescent="0.25">
      <c r="A75" s="7" t="s">
        <v>39</v>
      </c>
      <c r="B75" s="57">
        <v>0</v>
      </c>
    </row>
    <row r="76" spans="1:2" x14ac:dyDescent="0.25">
      <c r="A76" s="7" t="s">
        <v>48</v>
      </c>
      <c r="B76" s="57">
        <v>0</v>
      </c>
    </row>
    <row r="77" spans="1:2" x14ac:dyDescent="0.25">
      <c r="A77" s="7" t="s">
        <v>77</v>
      </c>
      <c r="B77" s="57">
        <v>82578.2</v>
      </c>
    </row>
    <row r="78" spans="1:2" x14ac:dyDescent="0.25">
      <c r="A78" s="7" t="s">
        <v>78</v>
      </c>
      <c r="B78" s="57">
        <v>0</v>
      </c>
    </row>
    <row r="79" spans="1:2" x14ac:dyDescent="0.25">
      <c r="A79" s="7" t="s">
        <v>103</v>
      </c>
      <c r="B79" s="57">
        <v>10000</v>
      </c>
    </row>
    <row r="80" spans="1:2" x14ac:dyDescent="0.25">
      <c r="A80" s="16" t="s">
        <v>104</v>
      </c>
      <c r="B80" s="29">
        <f>SUM(B63:B79)</f>
        <v>1791830.3399999999</v>
      </c>
    </row>
    <row r="81" spans="1:2" x14ac:dyDescent="0.25">
      <c r="A81" s="3"/>
      <c r="B81" s="24"/>
    </row>
    <row r="82" spans="1:2" x14ac:dyDescent="0.25">
      <c r="A82" s="13" t="s">
        <v>20</v>
      </c>
      <c r="B82" s="39"/>
    </row>
    <row r="83" spans="1:2" s="12" customFormat="1" x14ac:dyDescent="0.25">
      <c r="A83" s="65" t="s">
        <v>21</v>
      </c>
      <c r="B83" s="66">
        <f>B56</f>
        <v>1826463.45</v>
      </c>
    </row>
    <row r="84" spans="1:2" s="12" customFormat="1" x14ac:dyDescent="0.25">
      <c r="A84" s="56" t="s">
        <v>58</v>
      </c>
      <c r="B84" s="30">
        <v>0</v>
      </c>
    </row>
    <row r="85" spans="1:2" s="12" customFormat="1" x14ac:dyDescent="0.25">
      <c r="A85" s="56" t="s">
        <v>59</v>
      </c>
      <c r="B85" s="27">
        <v>0</v>
      </c>
    </row>
    <row r="86" spans="1:2" s="12" customFormat="1" x14ac:dyDescent="0.25">
      <c r="A86" s="67" t="s">
        <v>60</v>
      </c>
      <c r="B86" s="27">
        <v>0</v>
      </c>
    </row>
    <row r="87" spans="1:2" s="12" customFormat="1" x14ac:dyDescent="0.25">
      <c r="A87" s="5" t="s">
        <v>22</v>
      </c>
      <c r="B87" s="31">
        <f t="shared" ref="B87" si="0">B83+B84+B85+B86</f>
        <v>1826463.45</v>
      </c>
    </row>
    <row r="88" spans="1:2" s="12" customFormat="1" x14ac:dyDescent="0.25">
      <c r="A88" s="5" t="s">
        <v>19</v>
      </c>
      <c r="B88" s="31">
        <f>(B27+B40)-(B58+B80+B84+B85+B86)</f>
        <v>4210029.83</v>
      </c>
    </row>
    <row r="89" spans="1:2" x14ac:dyDescent="0.25">
      <c r="A89" s="5"/>
      <c r="B89" s="40"/>
    </row>
    <row r="90" spans="1:2" x14ac:dyDescent="0.25">
      <c r="A90" s="5"/>
      <c r="B90" s="68"/>
    </row>
    <row r="91" spans="1:2" x14ac:dyDescent="0.25">
      <c r="A91" s="4" t="s">
        <v>49</v>
      </c>
      <c r="B91" s="38"/>
    </row>
    <row r="92" spans="1:2" x14ac:dyDescent="0.25">
      <c r="A92" s="8" t="s">
        <v>50</v>
      </c>
      <c r="B92" s="57">
        <v>0</v>
      </c>
    </row>
    <row r="93" spans="1:2" x14ac:dyDescent="0.25">
      <c r="A93" s="8" t="s">
        <v>51</v>
      </c>
      <c r="B93" s="57">
        <v>0</v>
      </c>
    </row>
    <row r="94" spans="1:2" x14ac:dyDescent="0.25">
      <c r="A94" s="7" t="s">
        <v>52</v>
      </c>
      <c r="B94" s="68">
        <v>0</v>
      </c>
    </row>
    <row r="95" spans="1:2" x14ac:dyDescent="0.25">
      <c r="A95" s="7" t="s">
        <v>53</v>
      </c>
      <c r="B95" s="68">
        <v>0</v>
      </c>
    </row>
    <row r="96" spans="1:2" x14ac:dyDescent="0.25">
      <c r="A96" s="5" t="s">
        <v>54</v>
      </c>
      <c r="B96" s="24">
        <f t="shared" ref="B96" si="1">B92+B93+B94+B95</f>
        <v>0</v>
      </c>
    </row>
    <row r="97" spans="1:3" ht="14.25" customHeight="1" x14ac:dyDescent="0.25">
      <c r="A97" s="5"/>
      <c r="B97" s="24"/>
    </row>
    <row r="98" spans="1:3" x14ac:dyDescent="0.25">
      <c r="A98" s="5"/>
      <c r="B98" s="27"/>
    </row>
    <row r="99" spans="1:3" x14ac:dyDescent="0.25">
      <c r="A99" s="6" t="s">
        <v>23</v>
      </c>
      <c r="B99" s="36"/>
    </row>
    <row r="100" spans="1:3" x14ac:dyDescent="0.25">
      <c r="A100" s="8" t="s">
        <v>24</v>
      </c>
      <c r="B100" s="27">
        <v>0</v>
      </c>
    </row>
    <row r="101" spans="1:3" x14ac:dyDescent="0.25">
      <c r="A101" s="8" t="s">
        <v>34</v>
      </c>
      <c r="B101" s="69">
        <v>0</v>
      </c>
    </row>
    <row r="102" spans="1:3" x14ac:dyDescent="0.25">
      <c r="A102" s="10" t="s">
        <v>25</v>
      </c>
      <c r="B102" s="32">
        <f t="shared" ref="B102" si="2">B100+B101</f>
        <v>0</v>
      </c>
    </row>
    <row r="103" spans="1:3" s="64" customFormat="1" x14ac:dyDescent="0.25">
      <c r="A103" s="5"/>
      <c r="B103" s="70"/>
    </row>
    <row r="104" spans="1:3" x14ac:dyDescent="0.25">
      <c r="A104" s="1" t="s">
        <v>91</v>
      </c>
      <c r="B104" s="41"/>
    </row>
    <row r="105" spans="1:3" x14ac:dyDescent="0.25">
      <c r="A105" s="53" t="s">
        <v>26</v>
      </c>
      <c r="B105" s="22">
        <v>0</v>
      </c>
    </row>
    <row r="106" spans="1:3" x14ac:dyDescent="0.25">
      <c r="A106" s="50" t="s">
        <v>27</v>
      </c>
      <c r="B106" s="51">
        <f>SUM(B107:B108)</f>
        <v>0</v>
      </c>
    </row>
    <row r="107" spans="1:3" x14ac:dyDescent="0.25">
      <c r="A107" s="52" t="s">
        <v>82</v>
      </c>
      <c r="B107" s="21">
        <v>0</v>
      </c>
    </row>
    <row r="108" spans="1:3" x14ac:dyDescent="0.25">
      <c r="A108" s="52" t="s">
        <v>93</v>
      </c>
      <c r="B108" s="21">
        <v>0</v>
      </c>
    </row>
    <row r="109" spans="1:3" x14ac:dyDescent="0.25">
      <c r="A109" s="50" t="s">
        <v>35</v>
      </c>
      <c r="B109" s="76">
        <f>SUM(B110:B111)</f>
        <v>4210029.83</v>
      </c>
      <c r="C109" s="75"/>
    </row>
    <row r="110" spans="1:3" x14ac:dyDescent="0.25">
      <c r="A110" s="52" t="s">
        <v>81</v>
      </c>
      <c r="B110" s="21">
        <v>4181350.68</v>
      </c>
    </row>
    <row r="111" spans="1:3" x14ac:dyDescent="0.25">
      <c r="A111" s="52" t="s">
        <v>89</v>
      </c>
      <c r="B111" s="21">
        <v>28679.15</v>
      </c>
    </row>
    <row r="112" spans="1:3" x14ac:dyDescent="0.25">
      <c r="A112" s="10" t="s">
        <v>72</v>
      </c>
      <c r="B112" s="33">
        <f>(B27+B40)-(B58+B80+B84+B85+B86)</f>
        <v>4210029.83</v>
      </c>
    </row>
    <row r="113" spans="1:2" x14ac:dyDescent="0.25">
      <c r="A113" s="71" t="s">
        <v>5</v>
      </c>
      <c r="B113" s="72"/>
    </row>
    <row r="114" spans="1:2" x14ac:dyDescent="0.25">
      <c r="A114" s="11" t="s">
        <v>28</v>
      </c>
      <c r="B114" s="73"/>
    </row>
    <row r="115" spans="1:2" x14ac:dyDescent="0.25">
      <c r="A115" s="74" t="s">
        <v>29</v>
      </c>
      <c r="B115" s="33">
        <v>0</v>
      </c>
    </row>
    <row r="116" spans="1:2" x14ac:dyDescent="0.25">
      <c r="A116" s="74" t="s">
        <v>30</v>
      </c>
      <c r="B116" s="33">
        <v>0</v>
      </c>
    </row>
    <row r="117" spans="1:2" x14ac:dyDescent="0.25">
      <c r="A117" s="74" t="s">
        <v>31</v>
      </c>
      <c r="B117" s="33">
        <v>0</v>
      </c>
    </row>
    <row r="118" spans="1:2" x14ac:dyDescent="0.25">
      <c r="A118" s="11" t="s">
        <v>6</v>
      </c>
      <c r="B118" s="42">
        <f t="shared" ref="B118" si="3">B115+B116+B117</f>
        <v>0</v>
      </c>
    </row>
    <row r="119" spans="1:2" x14ac:dyDescent="0.25">
      <c r="A119" s="85" t="s">
        <v>55</v>
      </c>
    </row>
    <row r="120" spans="1:2" x14ac:dyDescent="0.25">
      <c r="A120" s="85"/>
    </row>
    <row r="121" spans="1:2" x14ac:dyDescent="0.25">
      <c r="A121" s="85"/>
    </row>
    <row r="122" spans="1:2" x14ac:dyDescent="0.25">
      <c r="A122" s="77"/>
    </row>
    <row r="123" spans="1:2" x14ac:dyDescent="0.25">
      <c r="A123" s="77"/>
    </row>
    <row r="124" spans="1:2" x14ac:dyDescent="0.25">
      <c r="A124" s="77"/>
    </row>
    <row r="125" spans="1:2" x14ac:dyDescent="0.25">
      <c r="A125" s="77"/>
    </row>
    <row r="126" spans="1:2" x14ac:dyDescent="0.25">
      <c r="A126" s="77"/>
    </row>
    <row r="127" spans="1:2" x14ac:dyDescent="0.25">
      <c r="A127" s="77"/>
    </row>
    <row r="128" spans="1:2" x14ac:dyDescent="0.25">
      <c r="A128" s="77"/>
    </row>
    <row r="129" spans="1:2" x14ac:dyDescent="0.25">
      <c r="A129" s="77"/>
    </row>
    <row r="130" spans="1:2" x14ac:dyDescent="0.25">
      <c r="A130" s="77"/>
    </row>
    <row r="131" spans="1:2" x14ac:dyDescent="0.25">
      <c r="A131" s="77"/>
    </row>
    <row r="132" spans="1:2" x14ac:dyDescent="0.25">
      <c r="A132" s="77"/>
    </row>
    <row r="133" spans="1:2" x14ac:dyDescent="0.25">
      <c r="A133" s="77"/>
    </row>
    <row r="134" spans="1:2" x14ac:dyDescent="0.25">
      <c r="A134" s="77"/>
    </row>
    <row r="135" spans="1:2" x14ac:dyDescent="0.25">
      <c r="A135" s="82" t="s">
        <v>56</v>
      </c>
      <c r="B135" s="82"/>
    </row>
    <row r="136" spans="1:2" x14ac:dyDescent="0.25">
      <c r="A136" s="82"/>
      <c r="B136" s="82"/>
    </row>
    <row r="137" spans="1:2" x14ac:dyDescent="0.25">
      <c r="A137" s="82"/>
      <c r="B137" s="82"/>
    </row>
  </sheetData>
  <dataConsolidate/>
  <mergeCells count="9">
    <mergeCell ref="A135:B137"/>
    <mergeCell ref="A1:B1"/>
    <mergeCell ref="A5:B6"/>
    <mergeCell ref="A119:A12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2024-12-27T12:18:47Z</cp:lastPrinted>
  <dcterms:created xsi:type="dcterms:W3CDTF">2021-09-23T15:15:02Z</dcterms:created>
  <dcterms:modified xsi:type="dcterms:W3CDTF">2025-02-20T13:02:01Z</dcterms:modified>
</cp:coreProperties>
</file>