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41370FD6-5264-4B58-8AA7-CF08B16079E3}" xr6:coauthVersionLast="47" xr6:coauthVersionMax="47" xr10:uidLastSave="{00000000-0000-0000-0000-000000000000}"/>
  <bookViews>
    <workbookView xWindow="-25320" yWindow="285" windowWidth="25440" windowHeight="15270" xr2:uid="{500F3788-8ABA-4980-9C19-CC61911A3417}"/>
  </bookViews>
  <sheets>
    <sheet name="HERSO 101" sheetId="1" r:id="rId1"/>
  </sheets>
  <definedNames>
    <definedName name="_xlnm._FilterDatabase" localSheetId="0" hidden="1">'HERSO 101'!$A$71:$K$78</definedName>
    <definedName name="_xlnm.Print_Area" localSheetId="0">'HERSO 101'!$A$1:$V$89</definedName>
    <definedName name="_xlnm.Print_Titles" localSheetId="0">'HERSO 101'!$70:$71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1" l="1" a="1"/>
  <c r="L76" i="1" s="1"/>
  <c r="L75" i="1" a="1"/>
  <c r="L75" i="1" s="1"/>
  <c r="F74" i="1"/>
  <c r="L73" i="1" a="1"/>
  <c r="L73" i="1" s="1"/>
  <c r="F73" i="1"/>
  <c r="L72" i="1" a="1"/>
  <c r="L72" i="1" s="1"/>
  <c r="F72" i="1"/>
  <c r="F77" i="1" s="1"/>
  <c r="U60" i="1"/>
  <c r="T60" i="1"/>
  <c r="S60" i="1"/>
  <c r="R60" i="1"/>
  <c r="Q60" i="1"/>
  <c r="P60" i="1"/>
  <c r="O60" i="1"/>
  <c r="N60" i="1"/>
  <c r="M60" i="1"/>
  <c r="L60" i="1"/>
  <c r="J60" i="1"/>
  <c r="I60" i="1"/>
  <c r="H60" i="1"/>
  <c r="G60" i="1"/>
  <c r="X60" i="1" s="1"/>
  <c r="F60" i="1"/>
  <c r="E60" i="1"/>
  <c r="D60" i="1"/>
  <c r="W60" i="1" s="1"/>
  <c r="C60" i="1"/>
  <c r="B60" i="1"/>
  <c r="V59" i="1"/>
  <c r="V58" i="1"/>
  <c r="X57" i="1"/>
  <c r="W57" i="1"/>
  <c r="V57" i="1"/>
  <c r="V56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V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Autor desconhecido</author>
  </authors>
  <commentList>
    <comment ref="F72" authorId="0" shapeId="0" xr:uid="{B326C1BF-4D24-4406-8342-BB41FD5032DD}">
      <text>
        <r>
          <rPr>
            <b/>
            <sz val="9"/>
            <color indexed="81"/>
            <rFont val="Segoe UI"/>
            <family val="2"/>
          </rPr>
          <t>.R$ 15.580,47.</t>
        </r>
        <r>
          <rPr>
            <sz val="9"/>
            <color indexed="81"/>
            <rFont val="Segoe UI"/>
            <family val="2"/>
          </rPr>
          <t>.PARTE DA .EQUATORIAL  REFERENCIA SETEMBRO 2024,   , LANÇADA NA PLANILHA DE REPASSE MENSAL  SETEMBRO 2024 DESPACHO Nº 437/2024/SES/CGCC / GAAL-11410 SEI 66162362...               
 -UC-10005841591-09/2024.-TOTAL DA FATURA......</t>
        </r>
        <r>
          <rPr>
            <b/>
            <sz val="9"/>
            <color indexed="81"/>
            <rFont val="Segoe UI"/>
            <family val="2"/>
          </rPr>
          <t>.R$58.116,33.</t>
        </r>
        <r>
          <rPr>
            <sz val="9"/>
            <color indexed="81"/>
            <rFont val="Segoe UI"/>
            <family val="2"/>
          </rPr>
          <t xml:space="preserve">
-IR1,2%.....R$627,02.-IR4,8%......327,33....IR TOTAL.........</t>
        </r>
        <r>
          <rPr>
            <b/>
            <sz val="9"/>
            <color indexed="81"/>
            <rFont val="Segoe UI"/>
            <family val="2"/>
          </rPr>
          <t>R$954,35
.
83.802,98....</t>
        </r>
        <r>
          <rPr>
            <sz val="9"/>
            <color indexed="81"/>
            <rFont val="Segoe UI"/>
            <family val="2"/>
          </rPr>
          <t>EQUATORIAL  REFERENCIA OUTUBRO  2024,   , LANÇADA NA PLANILHA DE REPASSE MENSAL  OUTUBRO  2024 DESPACHO Nº 477/2024/SES/CGCC / GAAL-11410 SEI 67193546...                R$ 83802,98
-UC-10005841591-10/2024.-TOTAL DA FATURA.......</t>
        </r>
        <r>
          <rPr>
            <b/>
            <sz val="9"/>
            <color indexed="81"/>
            <rFont val="Segoe UI"/>
            <family val="2"/>
          </rPr>
          <t>R$82.487,46.</t>
        </r>
        <r>
          <rPr>
            <sz val="9"/>
            <color indexed="81"/>
            <rFont val="Segoe UI"/>
            <family val="2"/>
          </rPr>
          <t xml:space="preserve">
-IR1,2%.....R$902,34.-IR4,8%......413,18....IR TOTAL.........</t>
        </r>
        <r>
          <rPr>
            <b/>
            <sz val="9"/>
            <color indexed="81"/>
            <rFont val="Segoe UI"/>
            <family val="2"/>
          </rPr>
          <t>R$1.315,52</t>
        </r>
      </text>
    </comment>
    <comment ref="F73" authorId="0" shapeId="0" xr:uid="{1879F4B3-EA72-4C78-AEBB-BD702FEDF783}">
      <text>
        <r>
          <rPr>
            <sz val="9"/>
            <color indexed="81"/>
            <rFont val="Segoe UI"/>
            <family val="2"/>
          </rPr>
          <t xml:space="preserve">FALTA DESCONTAR RESTANTE DA EQUETORIAL DE SETEMBRO:
</t>
        </r>
        <r>
          <rPr>
            <b/>
            <sz val="9"/>
            <color indexed="81"/>
            <rFont val="Segoe UI"/>
            <family val="2"/>
          </rPr>
          <t>.R$ 15.580,47.</t>
        </r>
        <r>
          <rPr>
            <sz val="9"/>
            <color indexed="81"/>
            <rFont val="Segoe UI"/>
            <family val="2"/>
          </rPr>
          <t xml:space="preserve">.PARTE DA .EQUATORIAL  REFERENCIA SETEMBRO 2024,   , LANÇADA NA PLANILHA DE REPASSE MENSAL  SETEMBRO 2024 DESPACHO Nº 437/2024/SES/CGCC / GAAL-11410 SEI 66162362...               
 -UC-10005841591-09/2024.-TOTAL DA FATURA.......R$58.116,33.
-IR1,2%.....R$627,02.-IR4,8%......327,33....IR TOTAL.........R$954,35
............................................................
</t>
        </r>
        <r>
          <rPr>
            <b/>
            <sz val="9"/>
            <color indexed="81"/>
            <rFont val="Segoe UI"/>
            <family val="2"/>
          </rPr>
          <t>94.024,7</t>
        </r>
        <r>
          <rPr>
            <sz val="9"/>
            <color indexed="81"/>
            <rFont val="Segoe UI"/>
            <family val="2"/>
          </rPr>
          <t>....EQUATORIAL  REFERENCIA NOVEMBRO  2024,   LANÇADA NA PLANILHA DE REPASSE MENSAL NOVEMBRO  2024 DESPACHO Nº 511/2024/SES/CGCC / GAAL-11410 SEI 68238286...               
 R$ 94024,7-UC-10005841591-11/2024
.-TOTAL DA FATURA.......R$92570,72.-IR1,2%.....R$1019,74.-IR4,8%......434,24....IR TOTAL.........R$1453,98.
.
#Solicitação de Liquidação e Pagamento CONSOLIDADO - NOVEMBRO/2024 ({70876405|68315870})#</t>
        </r>
      </text>
    </comment>
    <comment ref="F74" authorId="0" shapeId="0" xr:uid="{DBA9CC19-6DE5-49CF-98F7-EA2290E49D40}">
      <text>
        <r>
          <rPr>
            <sz val="9"/>
            <color indexed="81"/>
            <rFont val="Segoe UI"/>
            <family val="2"/>
          </rPr>
          <t>73379,96....EQUATORIAL  REFERENCIA DEZEMBRO  2024,   LANÇADA NA PLANILHA DE REPASSE MENSAL DEZEMBRO  2024 DESPACHO Nº 520/2024/SES/CGCC / GAAL-11410 SEI 68409184...                R$ 73379,96-UC-10005841591-12/2024.-TOTAL DA FATURA.......R$72198,7.-IR1,2%.....R$780,33.-IR4,8%......400,93....IR TOTAL.........R$1181,26
.
#Solicitação de Liquidação e Pagamento CONSOLIDADO - DEZEMBRO/2024 ({71188983|68602045})#</t>
        </r>
      </text>
    </comment>
    <comment ref="F75" authorId="1" shapeId="0" xr:uid="{025F6770-E98A-43E0-9192-9C5CB9C1BC7B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<sst xmlns="http://schemas.openxmlformats.org/spreadsheetml/2006/main" count="75" uniqueCount="56">
  <si>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</si>
  <si>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</si>
  <si>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</si>
  <si>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</si>
  <si>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</si>
  <si>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</si>
  <si>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</si>
  <si>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Termo de Colaboração nº 101/2024 - SES (64030939)</t>
  </si>
  <si>
    <t xml:space="preserve">Vigência do Contrato de Gestão - Termo : Início 01/09/2024 A  Término 29/08/2027. </t>
  </si>
  <si>
    <t>Previsão de Repasse Mensal do Contrato de Gestão/ADITIVO - Custeio: R$ 6.097.982,84     Processo nº: 202300010023436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</si>
  <si>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</si>
  <si>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</si>
  <si>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</si>
  <si>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</si>
  <si>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</si>
  <si>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</si>
  <si>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</si>
  <si>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</si>
  <si>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</si>
  <si>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</si>
  <si>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</si>
  <si>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</si>
  <si>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</si>
  <si>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</si>
  <si>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</si>
  <si>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</si>
  <si>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</si>
  <si>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</si>
  <si>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</si>
  <si>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</si>
  <si>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</si>
  <si>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</si>
  <si>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</si>
  <si>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</si>
  <si>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</si>
  <si>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</si>
  <si>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</si>
  <si>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</si>
  <si>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</si>
  <si>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</si>
  <si>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</si>
  <si>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</si>
  <si>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</si>
  <si>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</si>
  <si>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</si>
  <si>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</si>
  <si>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</si>
  <si>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</si>
  <si>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</si>
  <si>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Relatório COMACG nº 58/2023 - COMACG/GMAE-CG/SUPECC/SES/GO (v.53763881),</t>
  </si>
  <si>
    <t>Outras Glosas-Diferença do ajuste de folha - valor da folha menor que o previsto no Contrato.</t>
  </si>
  <si>
    <t>3.1.90.11.10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</si>
  <si>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</si>
  <si>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</si>
  <si>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    Nota Explicativa:   8. Pagamentos (repasses – Restos a Pagar) :       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 A NOVEMBRO 2023.
.
VALOR PAGO..............R$ 7.084,69.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DEZEMBRO 2023.
.
VALOR PAGO...................R$ 7.084,69.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NOVEMBRO 2023.
.
VALOR PAGO..............R$ 60.085,36
•	NF Nº 42267/2022 58271823 20.000,00 DESPACHO Nº 75/2024/SES/SUTIS-18353
•	NF Nº 42459/2022 58271823 9.600,00 DESPACHO Nº 75/2024/SES/SUTIS-18353
•	NF Nº 65106/2022 58271823 9.600,00 DESPACHO Nº 75/2024/SES/SUTIS-18353.
•	.
•	TOTAL PAGO.............R$ 39.200,00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DEA:       </t>
    </r>
    <r>
      <rPr>
        <sz val="10"/>
        <color rgb="FF000000"/>
        <rFont val="Calibri"/>
        <family val="2"/>
        <charset val="1"/>
      </rPr>
      <t xml:space="preserve">    
•	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2023.Programa Federal: Assist. Financeira Complem. p/ Pagto do Piso Salarial dosprof. de enfermagem - Portaria 1355/2023.
.
•	HERSO-PNE-OUT/23.....................................R$ 610,73
•	HERSO-PNE-NOV/23.....................................R$ 610,73
•	HERSO-PNE-13º/23.....................................R$ 13.981,78
Total a Pagar: 15.203,24.  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</si>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</sst>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7" fillId="0" borderId="15" xfId="1" applyFont="1" applyBorder="1" applyAlignment="1" applyProtection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8" fillId="0" borderId="19" xfId="2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64" fontId="11" fillId="0" borderId="20" xfId="3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64" fontId="7" fillId="0" borderId="18" xfId="1" applyFont="1" applyBorder="1" applyAlignment="1" applyProtection="1">
      <alignment horizontal="center" vertical="center" wrapText="1"/>
    </xf>
    <xf numFmtId="0" fontId="6" fillId="5" borderId="18" xfId="0" applyFont="1" applyFill="1" applyBorder="1" applyAlignment="1">
      <alignment vertical="center" wrapText="1"/>
    </xf>
    <xf numFmtId="164" fontId="6" fillId="5" borderId="18" xfId="0" applyNumberFormat="1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A37C6322-569C-4791-AD39-D86A731B6D2B}"/>
    <cellStyle name="Vírgula" xfId="1" builtinId="3"/>
    <cellStyle name="Vírgula 44" xfId="3" xr:uid="{DE13324B-FFB1-49D0-BFBB-FA9E84E18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91F3-9EDD-4827-A651-2857A9FDFA20}">
  <sheetPr>
    <tabColor rgb="FF92D050"/>
    <pageSetUpPr fitToPage="1"/>
  </sheetPr>
  <dimension ref="A1:X125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5" customWidth="1"/>
    <col min="4" max="7" width="16.28515625" customWidth="1"/>
    <col min="8" max="8" width="18.5703125" customWidth="1"/>
    <col min="9" max="10" width="16.28515625" customWidth="1"/>
    <col min="11" max="11" width="18.28515625" style="17" customWidth="1"/>
    <col min="12" max="22" width="16.28515625" customWidth="1"/>
    <col min="23" max="23" width="15.85546875" style="2" customWidth="1"/>
    <col min="24" max="24" width="14.28515625" style="2" bestFit="1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18" customHeight="1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6.5" customHeight="1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spans="1:22" ht="16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spans="1:22" ht="16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customHeight="1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spans="1:22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spans="1:22" ht="18.75" customHeight="1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customHeight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1.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4" s="17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6"/>
    </row>
    <row r="20" spans="1:24" s="17" customFormat="1" ht="81" customHeight="1" thickBot="1" x14ac:dyDescent="0.3">
      <c r="A20" s="13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  <c r="W20" s="16"/>
      <c r="X20" s="16"/>
    </row>
    <row r="21" spans="1:24" s="17" customFormat="1" ht="37.5" customHeight="1" thickBot="1" x14ac:dyDescent="0.3">
      <c r="A21" s="13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28</v>
      </c>
      <c r="K21" s="22" t="s">
        <v>29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30</v>
      </c>
      <c r="V21" s="19"/>
      <c r="W21" s="16"/>
      <c r="X21" s="16"/>
    </row>
    <row r="22" spans="1:24" s="17" customFormat="1" ht="15.75" thickBot="1" x14ac:dyDescent="0.3">
      <c r="A22" s="23">
        <v>45292</v>
      </c>
      <c r="B22" s="24"/>
      <c r="C22" s="25"/>
      <c r="D22" s="26"/>
      <c r="E22" s="26"/>
      <c r="F22" s="26"/>
      <c r="G22" s="26"/>
      <c r="H22" s="26"/>
      <c r="I22" s="27"/>
      <c r="J22" s="28"/>
      <c r="K22" s="29"/>
      <c r="L22" s="30"/>
      <c r="M22" s="30"/>
      <c r="N22" s="30"/>
      <c r="O22" s="31"/>
      <c r="P22" s="31"/>
      <c r="Q22" s="31"/>
      <c r="R22" s="31"/>
      <c r="S22" s="31"/>
      <c r="T22" s="31"/>
      <c r="U22" s="31"/>
      <c r="V22" s="26">
        <f t="shared" ref="V22:V59" si="0">L22+M22+N22+R22+S22+T22+U22</f>
        <v>0</v>
      </c>
      <c r="W22" s="32">
        <f>SUM(D22:F22)</f>
        <v>0</v>
      </c>
      <c r="X22" s="32">
        <f>SUM(G22:I22)</f>
        <v>0</v>
      </c>
    </row>
    <row r="23" spans="1:24" s="17" customFormat="1" ht="15.75" thickBot="1" x14ac:dyDescent="0.3">
      <c r="A23" s="23">
        <v>45292</v>
      </c>
      <c r="B23" s="33"/>
      <c r="C23" s="25"/>
      <c r="D23" s="26"/>
      <c r="E23" s="26"/>
      <c r="F23" s="26"/>
      <c r="G23" s="26"/>
      <c r="H23" s="26"/>
      <c r="I23" s="27"/>
      <c r="J23" s="28"/>
      <c r="K23" s="29"/>
      <c r="L23" s="30"/>
      <c r="M23" s="30"/>
      <c r="N23" s="30"/>
      <c r="O23" s="31"/>
      <c r="P23" s="31"/>
      <c r="Q23" s="31"/>
      <c r="R23" s="30"/>
      <c r="S23" s="31"/>
      <c r="T23" s="31"/>
      <c r="U23" s="31"/>
      <c r="V23" s="26">
        <f t="shared" si="0"/>
        <v>0</v>
      </c>
      <c r="W23" s="32">
        <f t="shared" ref="W23:W60" si="1">SUM(D23:F23)</f>
        <v>0</v>
      </c>
      <c r="X23" s="32">
        <f t="shared" ref="X23:X60" si="2">SUM(G23:I23)</f>
        <v>0</v>
      </c>
    </row>
    <row r="24" spans="1:24" s="17" customFormat="1" ht="15.75" thickBot="1" x14ac:dyDescent="0.3">
      <c r="A24" s="23">
        <v>45292</v>
      </c>
      <c r="B24" s="33"/>
      <c r="C24" s="25"/>
      <c r="D24" s="26"/>
      <c r="E24" s="26"/>
      <c r="F24" s="26"/>
      <c r="G24" s="26"/>
      <c r="H24" s="26"/>
      <c r="I24" s="27"/>
      <c r="J24" s="28"/>
      <c r="K24" s="29"/>
      <c r="L24" s="30"/>
      <c r="M24" s="30"/>
      <c r="N24" s="30"/>
      <c r="O24" s="31"/>
      <c r="P24" s="31"/>
      <c r="Q24" s="31"/>
      <c r="R24" s="30"/>
      <c r="S24" s="31"/>
      <c r="T24" s="31"/>
      <c r="U24" s="31"/>
      <c r="V24" s="26">
        <f t="shared" si="0"/>
        <v>0</v>
      </c>
      <c r="W24" s="32">
        <f t="shared" si="1"/>
        <v>0</v>
      </c>
      <c r="X24" s="32">
        <f t="shared" si="2"/>
        <v>0</v>
      </c>
    </row>
    <row r="25" spans="1:24" s="17" customFormat="1" ht="15.75" thickBot="1" x14ac:dyDescent="0.3">
      <c r="A25" s="34">
        <v>45323</v>
      </c>
      <c r="B25" s="24"/>
      <c r="C25" s="26"/>
      <c r="D25" s="26"/>
      <c r="E25" s="26"/>
      <c r="F25" s="26"/>
      <c r="G25" s="26"/>
      <c r="H25" s="26"/>
      <c r="I25" s="35"/>
      <c r="J25" s="36"/>
      <c r="K25" s="29"/>
      <c r="L25" s="30"/>
      <c r="M25" s="30"/>
      <c r="N25" s="37"/>
      <c r="O25" s="38"/>
      <c r="P25" s="38"/>
      <c r="Q25" s="38"/>
      <c r="R25" s="30"/>
      <c r="S25" s="38"/>
      <c r="T25" s="38"/>
      <c r="U25" s="38"/>
      <c r="V25" s="26">
        <f t="shared" si="0"/>
        <v>0</v>
      </c>
      <c r="W25" s="32">
        <f t="shared" si="1"/>
        <v>0</v>
      </c>
      <c r="X25" s="32">
        <f t="shared" si="2"/>
        <v>0</v>
      </c>
    </row>
    <row r="26" spans="1:24" s="17" customFormat="1" ht="15.75" thickBot="1" x14ac:dyDescent="0.3">
      <c r="A26" s="34">
        <v>45323</v>
      </c>
      <c r="B26" s="33"/>
      <c r="C26" s="26"/>
      <c r="D26" s="26"/>
      <c r="E26" s="26"/>
      <c r="F26" s="26"/>
      <c r="G26" s="26"/>
      <c r="H26" s="26"/>
      <c r="I26" s="35"/>
      <c r="J26" s="36"/>
      <c r="K26" s="29"/>
      <c r="L26" s="30"/>
      <c r="M26" s="30"/>
      <c r="N26" s="37"/>
      <c r="O26" s="38"/>
      <c r="P26" s="38"/>
      <c r="Q26" s="38"/>
      <c r="R26" s="30"/>
      <c r="S26" s="37"/>
      <c r="T26" s="38"/>
      <c r="U26" s="38"/>
      <c r="V26" s="26">
        <f t="shared" si="0"/>
        <v>0</v>
      </c>
      <c r="W26" s="32">
        <f t="shared" si="1"/>
        <v>0</v>
      </c>
      <c r="X26" s="32">
        <f t="shared" si="2"/>
        <v>0</v>
      </c>
    </row>
    <row r="27" spans="1:24" s="17" customFormat="1" ht="15.75" thickBot="1" x14ac:dyDescent="0.3">
      <c r="A27" s="34">
        <v>45323</v>
      </c>
      <c r="B27" s="33"/>
      <c r="C27" s="26"/>
      <c r="D27" s="26"/>
      <c r="E27" s="26"/>
      <c r="F27" s="26"/>
      <c r="G27" s="26"/>
      <c r="H27" s="26"/>
      <c r="I27" s="35"/>
      <c r="J27" s="36"/>
      <c r="K27" s="29"/>
      <c r="L27" s="30"/>
      <c r="M27" s="30"/>
      <c r="N27" s="37"/>
      <c r="O27" s="38"/>
      <c r="P27" s="38"/>
      <c r="Q27" s="38"/>
      <c r="R27" s="30"/>
      <c r="S27" s="38"/>
      <c r="T27" s="30"/>
      <c r="U27" s="38"/>
      <c r="V27" s="26">
        <f t="shared" si="0"/>
        <v>0</v>
      </c>
      <c r="W27" s="32">
        <f t="shared" si="1"/>
        <v>0</v>
      </c>
      <c r="X27" s="32">
        <f t="shared" si="2"/>
        <v>0</v>
      </c>
    </row>
    <row r="28" spans="1:24" s="17" customFormat="1" ht="15.75" thickBot="1" x14ac:dyDescent="0.3">
      <c r="A28" s="34">
        <v>45323</v>
      </c>
      <c r="B28" s="33"/>
      <c r="C28" s="26"/>
      <c r="D28" s="26"/>
      <c r="E28" s="26"/>
      <c r="F28" s="26"/>
      <c r="G28" s="26"/>
      <c r="H28" s="26"/>
      <c r="I28" s="35"/>
      <c r="J28" s="36"/>
      <c r="K28" s="29"/>
      <c r="L28" s="30"/>
      <c r="M28" s="30"/>
      <c r="N28" s="37"/>
      <c r="O28" s="38"/>
      <c r="P28" s="38"/>
      <c r="Q28" s="38"/>
      <c r="R28" s="30"/>
      <c r="S28" s="38"/>
      <c r="T28" s="38"/>
      <c r="U28" s="38"/>
      <c r="V28" s="26">
        <f t="shared" si="0"/>
        <v>0</v>
      </c>
      <c r="W28" s="32">
        <f t="shared" si="1"/>
        <v>0</v>
      </c>
      <c r="X28" s="32">
        <f t="shared" si="2"/>
        <v>0</v>
      </c>
    </row>
    <row r="29" spans="1:24" s="17" customFormat="1" ht="15.75" thickBot="1" x14ac:dyDescent="0.3">
      <c r="A29" s="23">
        <v>45352</v>
      </c>
      <c r="B29" s="24"/>
      <c r="C29" s="26"/>
      <c r="D29" s="26"/>
      <c r="E29" s="26"/>
      <c r="F29" s="26"/>
      <c r="G29" s="26"/>
      <c r="H29" s="26"/>
      <c r="I29" s="35"/>
      <c r="J29" s="36"/>
      <c r="K29" s="29"/>
      <c r="L29" s="30"/>
      <c r="M29" s="30"/>
      <c r="N29" s="37"/>
      <c r="O29" s="38"/>
      <c r="P29" s="38"/>
      <c r="Q29" s="38"/>
      <c r="R29" s="30"/>
      <c r="S29" s="38"/>
      <c r="T29" s="38"/>
      <c r="U29" s="38"/>
      <c r="V29" s="26">
        <f t="shared" si="0"/>
        <v>0</v>
      </c>
      <c r="W29" s="32">
        <f t="shared" si="1"/>
        <v>0</v>
      </c>
      <c r="X29" s="32">
        <f t="shared" si="2"/>
        <v>0</v>
      </c>
    </row>
    <row r="30" spans="1:24" s="17" customFormat="1" ht="15.75" thickBot="1" x14ac:dyDescent="0.3">
      <c r="A30" s="23">
        <v>45352</v>
      </c>
      <c r="B30" s="33"/>
      <c r="C30" s="26"/>
      <c r="D30" s="26"/>
      <c r="E30" s="26"/>
      <c r="F30" s="26"/>
      <c r="G30" s="26"/>
      <c r="H30" s="26"/>
      <c r="I30" s="35"/>
      <c r="J30" s="36"/>
      <c r="K30" s="29"/>
      <c r="L30" s="30"/>
      <c r="M30" s="30"/>
      <c r="N30" s="37"/>
      <c r="O30" s="38"/>
      <c r="P30" s="38"/>
      <c r="Q30" s="38"/>
      <c r="R30" s="38"/>
      <c r="S30" s="38"/>
      <c r="T30" s="38"/>
      <c r="U30" s="38"/>
      <c r="V30" s="26">
        <f t="shared" si="0"/>
        <v>0</v>
      </c>
      <c r="W30" s="32">
        <f t="shared" si="1"/>
        <v>0</v>
      </c>
      <c r="X30" s="32">
        <f t="shared" si="2"/>
        <v>0</v>
      </c>
    </row>
    <row r="31" spans="1:24" s="17" customFormat="1" ht="15.75" thickBot="1" x14ac:dyDescent="0.3">
      <c r="A31" s="34">
        <v>45383</v>
      </c>
      <c r="B31" s="24"/>
      <c r="C31" s="26"/>
      <c r="D31" s="39"/>
      <c r="E31" s="26"/>
      <c r="F31" s="26"/>
      <c r="G31" s="26"/>
      <c r="H31" s="26"/>
      <c r="I31" s="35"/>
      <c r="J31" s="36"/>
      <c r="K31" s="29"/>
      <c r="L31" s="30"/>
      <c r="M31" s="37"/>
      <c r="N31" s="37"/>
      <c r="O31" s="38"/>
      <c r="P31" s="38"/>
      <c r="Q31" s="38"/>
      <c r="R31" s="38"/>
      <c r="S31" s="38"/>
      <c r="T31" s="38"/>
      <c r="U31" s="38"/>
      <c r="V31" s="26">
        <f t="shared" si="0"/>
        <v>0</v>
      </c>
      <c r="W31" s="32">
        <f t="shared" si="1"/>
        <v>0</v>
      </c>
      <c r="X31" s="32">
        <f t="shared" si="2"/>
        <v>0</v>
      </c>
    </row>
    <row r="32" spans="1:24" s="17" customFormat="1" ht="15.75" thickBot="1" x14ac:dyDescent="0.3">
      <c r="A32" s="23">
        <v>45383</v>
      </c>
      <c r="B32" s="33"/>
      <c r="C32" s="26"/>
      <c r="D32" s="26"/>
      <c r="E32" s="26"/>
      <c r="F32" s="26"/>
      <c r="G32" s="26"/>
      <c r="H32" s="26"/>
      <c r="I32" s="35"/>
      <c r="J32" s="36"/>
      <c r="K32" s="29"/>
      <c r="L32" s="30"/>
      <c r="M32" s="37"/>
      <c r="N32" s="37"/>
      <c r="O32" s="38"/>
      <c r="P32" s="38"/>
      <c r="Q32" s="38"/>
      <c r="R32" s="38"/>
      <c r="S32" s="38"/>
      <c r="T32" s="38"/>
      <c r="U32" s="38"/>
      <c r="V32" s="26">
        <f t="shared" si="0"/>
        <v>0</v>
      </c>
      <c r="W32" s="32">
        <f t="shared" si="1"/>
        <v>0</v>
      </c>
      <c r="X32" s="32">
        <f t="shared" si="2"/>
        <v>0</v>
      </c>
    </row>
    <row r="33" spans="1:24" s="17" customFormat="1" ht="15.75" thickBot="1" x14ac:dyDescent="0.3">
      <c r="A33" s="34">
        <v>45383</v>
      </c>
      <c r="B33" s="33"/>
      <c r="C33" s="26"/>
      <c r="D33" s="26"/>
      <c r="E33" s="26"/>
      <c r="F33" s="26"/>
      <c r="G33" s="26"/>
      <c r="H33" s="26"/>
      <c r="I33" s="35"/>
      <c r="J33" s="36"/>
      <c r="K33" s="29"/>
      <c r="L33" s="30"/>
      <c r="M33" s="37"/>
      <c r="N33" s="37"/>
      <c r="O33" s="38"/>
      <c r="P33" s="38"/>
      <c r="Q33" s="38"/>
      <c r="R33" s="38"/>
      <c r="S33" s="38"/>
      <c r="T33" s="38"/>
      <c r="U33" s="38"/>
      <c r="V33" s="26">
        <f t="shared" si="0"/>
        <v>0</v>
      </c>
      <c r="W33" s="32">
        <f t="shared" si="1"/>
        <v>0</v>
      </c>
      <c r="X33" s="32">
        <f t="shared" si="2"/>
        <v>0</v>
      </c>
    </row>
    <row r="34" spans="1:24" s="17" customFormat="1" ht="15.75" thickBot="1" x14ac:dyDescent="0.3">
      <c r="A34" s="23">
        <v>45383</v>
      </c>
      <c r="B34" s="33"/>
      <c r="C34" s="26"/>
      <c r="D34" s="26"/>
      <c r="E34" s="26"/>
      <c r="F34" s="26"/>
      <c r="G34" s="26"/>
      <c r="H34" s="26"/>
      <c r="I34" s="35"/>
      <c r="J34" s="40"/>
      <c r="K34" s="29"/>
      <c r="L34" s="30"/>
      <c r="M34" s="37"/>
      <c r="N34" s="37"/>
      <c r="O34" s="38"/>
      <c r="P34" s="38"/>
      <c r="Q34" s="38"/>
      <c r="R34" s="38"/>
      <c r="S34" s="37"/>
      <c r="T34" s="38"/>
      <c r="U34" s="38"/>
      <c r="V34" s="26">
        <f t="shared" si="0"/>
        <v>0</v>
      </c>
      <c r="W34" s="32">
        <f t="shared" si="1"/>
        <v>0</v>
      </c>
      <c r="X34" s="32">
        <f t="shared" si="2"/>
        <v>0</v>
      </c>
    </row>
    <row r="35" spans="1:24" s="17" customFormat="1" ht="15.75" thickBot="1" x14ac:dyDescent="0.3">
      <c r="A35" s="23">
        <v>45413</v>
      </c>
      <c r="B35" s="33"/>
      <c r="C35" s="26"/>
      <c r="D35" s="26"/>
      <c r="E35" s="26"/>
      <c r="F35" s="26"/>
      <c r="G35" s="26"/>
      <c r="H35" s="26"/>
      <c r="I35" s="35"/>
      <c r="J35" s="40"/>
      <c r="K35" s="41"/>
      <c r="L35" s="37"/>
      <c r="M35" s="37"/>
      <c r="N35" s="37"/>
      <c r="O35" s="38"/>
      <c r="P35" s="38"/>
      <c r="Q35" s="38"/>
      <c r="R35" s="37"/>
      <c r="S35" s="37"/>
      <c r="T35" s="38"/>
      <c r="U35" s="38"/>
      <c r="V35" s="26">
        <f t="shared" si="0"/>
        <v>0</v>
      </c>
      <c r="W35" s="32">
        <f t="shared" si="1"/>
        <v>0</v>
      </c>
      <c r="X35" s="32">
        <f t="shared" si="2"/>
        <v>0</v>
      </c>
    </row>
    <row r="36" spans="1:24" s="17" customFormat="1" ht="15.75" thickBot="1" x14ac:dyDescent="0.3">
      <c r="A36" s="23">
        <v>45413</v>
      </c>
      <c r="B36" s="33"/>
      <c r="C36" s="26"/>
      <c r="D36" s="26"/>
      <c r="E36" s="26"/>
      <c r="F36" s="26"/>
      <c r="G36" s="26"/>
      <c r="H36" s="26"/>
      <c r="I36" s="35"/>
      <c r="J36" s="40"/>
      <c r="K36" s="41"/>
      <c r="L36" s="37"/>
      <c r="M36" s="37"/>
      <c r="N36" s="37"/>
      <c r="O36" s="38"/>
      <c r="P36" s="38"/>
      <c r="Q36" s="38"/>
      <c r="R36" s="37"/>
      <c r="S36" s="37"/>
      <c r="T36" s="38"/>
      <c r="U36" s="38"/>
      <c r="V36" s="26">
        <f t="shared" si="0"/>
        <v>0</v>
      </c>
      <c r="W36" s="32">
        <f t="shared" si="1"/>
        <v>0</v>
      </c>
      <c r="X36" s="32">
        <f t="shared" si="2"/>
        <v>0</v>
      </c>
    </row>
    <row r="37" spans="1:24" s="17" customFormat="1" ht="15.75" thickBot="1" x14ac:dyDescent="0.3">
      <c r="A37" s="23">
        <v>45413</v>
      </c>
      <c r="B37" s="33"/>
      <c r="C37" s="26"/>
      <c r="D37" s="26"/>
      <c r="E37" s="26"/>
      <c r="F37" s="26"/>
      <c r="G37" s="26"/>
      <c r="H37" s="26"/>
      <c r="I37" s="35"/>
      <c r="J37" s="40"/>
      <c r="K37" s="41"/>
      <c r="L37" s="37"/>
      <c r="M37" s="37"/>
      <c r="N37" s="37"/>
      <c r="O37" s="38"/>
      <c r="P37" s="38"/>
      <c r="Q37" s="38"/>
      <c r="R37" s="37"/>
      <c r="S37" s="37"/>
      <c r="T37" s="38"/>
      <c r="U37" s="38"/>
      <c r="V37" s="26">
        <f t="shared" si="0"/>
        <v>0</v>
      </c>
      <c r="W37" s="32">
        <f t="shared" si="1"/>
        <v>0</v>
      </c>
      <c r="X37" s="32">
        <f t="shared" si="2"/>
        <v>0</v>
      </c>
    </row>
    <row r="38" spans="1:24" s="17" customFormat="1" ht="15.75" thickBot="1" x14ac:dyDescent="0.3">
      <c r="A38" s="23">
        <v>45413</v>
      </c>
      <c r="B38" s="33"/>
      <c r="C38" s="26"/>
      <c r="D38" s="26"/>
      <c r="E38" s="26"/>
      <c r="F38" s="26"/>
      <c r="G38" s="26"/>
      <c r="H38" s="26"/>
      <c r="I38" s="35"/>
      <c r="J38" s="40"/>
      <c r="K38" s="41"/>
      <c r="L38" s="37"/>
      <c r="M38" s="37"/>
      <c r="N38" s="37"/>
      <c r="O38" s="38"/>
      <c r="P38" s="38"/>
      <c r="Q38" s="38"/>
      <c r="R38" s="37"/>
      <c r="S38" s="37"/>
      <c r="T38" s="38"/>
      <c r="U38" s="38"/>
      <c r="V38" s="26">
        <f t="shared" si="0"/>
        <v>0</v>
      </c>
      <c r="W38" s="32">
        <f t="shared" si="1"/>
        <v>0</v>
      </c>
      <c r="X38" s="32">
        <f t="shared" si="2"/>
        <v>0</v>
      </c>
    </row>
    <row r="39" spans="1:24" s="17" customFormat="1" ht="15.75" thickBot="1" x14ac:dyDescent="0.3">
      <c r="A39" s="34">
        <v>45444</v>
      </c>
      <c r="B39" s="33"/>
      <c r="C39" s="26"/>
      <c r="D39" s="26"/>
      <c r="E39" s="26"/>
      <c r="F39" s="26"/>
      <c r="G39" s="26"/>
      <c r="H39" s="26"/>
      <c r="I39" s="35"/>
      <c r="J39" s="40"/>
      <c r="K39" s="41"/>
      <c r="L39" s="37"/>
      <c r="M39" s="37"/>
      <c r="N39" s="37"/>
      <c r="O39" s="38"/>
      <c r="P39" s="38"/>
      <c r="Q39" s="38"/>
      <c r="R39" s="37"/>
      <c r="S39" s="37"/>
      <c r="T39" s="38"/>
      <c r="U39" s="38"/>
      <c r="V39" s="26">
        <f t="shared" si="0"/>
        <v>0</v>
      </c>
      <c r="W39" s="32">
        <f t="shared" si="1"/>
        <v>0</v>
      </c>
      <c r="X39" s="32">
        <f t="shared" si="2"/>
        <v>0</v>
      </c>
    </row>
    <row r="40" spans="1:24" s="17" customFormat="1" ht="15.75" thickBot="1" x14ac:dyDescent="0.3">
      <c r="A40" s="34">
        <v>45444</v>
      </c>
      <c r="B40" s="33"/>
      <c r="C40" s="26"/>
      <c r="D40" s="26"/>
      <c r="E40" s="26"/>
      <c r="F40" s="26"/>
      <c r="G40" s="26"/>
      <c r="H40" s="26"/>
      <c r="I40" s="35"/>
      <c r="J40" s="40"/>
      <c r="K40" s="41"/>
      <c r="L40" s="37"/>
      <c r="M40" s="37"/>
      <c r="N40" s="37"/>
      <c r="O40" s="38"/>
      <c r="P40" s="38"/>
      <c r="Q40" s="38"/>
      <c r="R40" s="37"/>
      <c r="S40" s="37"/>
      <c r="T40" s="38"/>
      <c r="U40" s="38"/>
      <c r="V40" s="26">
        <f t="shared" si="0"/>
        <v>0</v>
      </c>
      <c r="W40" s="32">
        <f t="shared" si="1"/>
        <v>0</v>
      </c>
      <c r="X40" s="32">
        <f t="shared" si="2"/>
        <v>0</v>
      </c>
    </row>
    <row r="41" spans="1:24" s="17" customFormat="1" ht="15.75" thickBot="1" x14ac:dyDescent="0.3">
      <c r="A41" s="34">
        <v>45444</v>
      </c>
      <c r="B41" s="33"/>
      <c r="C41" s="26"/>
      <c r="D41" s="26"/>
      <c r="E41" s="26"/>
      <c r="F41" s="26"/>
      <c r="G41" s="26"/>
      <c r="H41" s="26"/>
      <c r="I41" s="35"/>
      <c r="J41" s="40"/>
      <c r="K41" s="41"/>
      <c r="L41" s="37"/>
      <c r="M41" s="37"/>
      <c r="N41" s="37"/>
      <c r="O41" s="38"/>
      <c r="P41" s="38"/>
      <c r="Q41" s="38"/>
      <c r="R41" s="37"/>
      <c r="S41" s="37"/>
      <c r="T41" s="38"/>
      <c r="U41" s="38"/>
      <c r="V41" s="26">
        <f t="shared" si="0"/>
        <v>0</v>
      </c>
      <c r="W41" s="32">
        <f t="shared" si="1"/>
        <v>0</v>
      </c>
      <c r="X41" s="32">
        <f t="shared" si="2"/>
        <v>0</v>
      </c>
    </row>
    <row r="42" spans="1:24" s="17" customFormat="1" ht="15.75" thickBot="1" x14ac:dyDescent="0.3">
      <c r="A42" s="23">
        <v>45474</v>
      </c>
      <c r="B42" s="33"/>
      <c r="C42" s="26"/>
      <c r="D42" s="26"/>
      <c r="E42" s="26"/>
      <c r="F42" s="26"/>
      <c r="G42" s="26"/>
      <c r="H42" s="26"/>
      <c r="I42" s="26"/>
      <c r="J42" s="40"/>
      <c r="K42" s="41"/>
      <c r="L42" s="37"/>
      <c r="M42" s="37"/>
      <c r="N42" s="37"/>
      <c r="O42" s="38"/>
      <c r="P42" s="38"/>
      <c r="Q42" s="38"/>
      <c r="R42" s="37"/>
      <c r="S42" s="37"/>
      <c r="T42" s="38"/>
      <c r="U42" s="38"/>
      <c r="V42" s="26">
        <f t="shared" si="0"/>
        <v>0</v>
      </c>
      <c r="W42" s="32">
        <f t="shared" si="1"/>
        <v>0</v>
      </c>
      <c r="X42" s="32">
        <f t="shared" si="2"/>
        <v>0</v>
      </c>
    </row>
    <row r="43" spans="1:24" s="17" customFormat="1" ht="15.75" thickBot="1" x14ac:dyDescent="0.3">
      <c r="A43" s="23">
        <v>45474</v>
      </c>
      <c r="B43" s="33"/>
      <c r="C43" s="26"/>
      <c r="D43" s="26"/>
      <c r="E43" s="26"/>
      <c r="F43" s="26"/>
      <c r="G43" s="26"/>
      <c r="H43" s="26"/>
      <c r="I43" s="35"/>
      <c r="J43" s="40"/>
      <c r="K43" s="41"/>
      <c r="L43" s="37"/>
      <c r="M43" s="37"/>
      <c r="N43" s="37"/>
      <c r="O43" s="38"/>
      <c r="P43" s="38"/>
      <c r="Q43" s="38"/>
      <c r="R43" s="37"/>
      <c r="S43" s="37"/>
      <c r="T43" s="38"/>
      <c r="U43" s="38"/>
      <c r="V43" s="26">
        <f t="shared" si="0"/>
        <v>0</v>
      </c>
      <c r="W43" s="32">
        <f t="shared" si="1"/>
        <v>0</v>
      </c>
      <c r="X43" s="32">
        <f t="shared" si="2"/>
        <v>0</v>
      </c>
    </row>
    <row r="44" spans="1:24" s="17" customFormat="1" ht="15.75" thickBot="1" x14ac:dyDescent="0.3">
      <c r="A44" s="23">
        <v>45474</v>
      </c>
      <c r="B44" s="33"/>
      <c r="C44" s="26"/>
      <c r="D44" s="26"/>
      <c r="E44" s="26"/>
      <c r="F44" s="26"/>
      <c r="G44" s="26"/>
      <c r="H44" s="26"/>
      <c r="I44" s="35"/>
      <c r="J44" s="40"/>
      <c r="K44" s="41"/>
      <c r="L44" s="37"/>
      <c r="M44" s="37"/>
      <c r="N44" s="37"/>
      <c r="O44" s="38"/>
      <c r="P44" s="38"/>
      <c r="Q44" s="38"/>
      <c r="R44" s="37"/>
      <c r="S44" s="37"/>
      <c r="T44" s="38"/>
      <c r="U44" s="38"/>
      <c r="V44" s="26">
        <f t="shared" si="0"/>
        <v>0</v>
      </c>
      <c r="W44" s="32">
        <f t="shared" si="1"/>
        <v>0</v>
      </c>
      <c r="X44" s="32">
        <f t="shared" si="2"/>
        <v>0</v>
      </c>
    </row>
    <row r="45" spans="1:24" s="17" customFormat="1" ht="15.75" thickBot="1" x14ac:dyDescent="0.3">
      <c r="A45" s="34">
        <v>45505</v>
      </c>
      <c r="B45" s="33"/>
      <c r="C45" s="26"/>
      <c r="D45" s="39">
        <v>24091931.359999999</v>
      </c>
      <c r="E45" s="26"/>
      <c r="F45" s="26"/>
      <c r="G45" s="26"/>
      <c r="H45" s="26"/>
      <c r="I45" s="35"/>
      <c r="J45" s="40"/>
      <c r="K45" s="41"/>
      <c r="L45" s="37"/>
      <c r="M45" s="37"/>
      <c r="N45" s="37"/>
      <c r="O45" s="38"/>
      <c r="P45" s="38"/>
      <c r="Q45" s="38"/>
      <c r="R45" s="37"/>
      <c r="S45" s="37"/>
      <c r="T45" s="38"/>
      <c r="U45" s="38"/>
      <c r="V45" s="26">
        <f t="shared" si="0"/>
        <v>0</v>
      </c>
      <c r="W45" s="32">
        <f t="shared" si="1"/>
        <v>24091931.359999999</v>
      </c>
      <c r="X45" s="32">
        <f t="shared" si="2"/>
        <v>0</v>
      </c>
    </row>
    <row r="46" spans="1:24" s="17" customFormat="1" ht="15.75" thickBot="1" x14ac:dyDescent="0.3">
      <c r="A46" s="34">
        <v>45505</v>
      </c>
      <c r="B46" s="33"/>
      <c r="C46" s="26"/>
      <c r="D46" s="26"/>
      <c r="E46" s="26"/>
      <c r="F46" s="26"/>
      <c r="G46" s="26"/>
      <c r="H46" s="26"/>
      <c r="I46" s="35"/>
      <c r="J46" s="40"/>
      <c r="K46" s="41"/>
      <c r="L46" s="42"/>
      <c r="M46" s="37"/>
      <c r="N46" s="37"/>
      <c r="O46" s="38"/>
      <c r="P46" s="38"/>
      <c r="Q46" s="38"/>
      <c r="R46" s="37"/>
      <c r="S46" s="37"/>
      <c r="T46" s="38"/>
      <c r="U46" s="38"/>
      <c r="V46" s="26">
        <f t="shared" si="0"/>
        <v>0</v>
      </c>
      <c r="W46" s="32">
        <f t="shared" si="1"/>
        <v>0</v>
      </c>
      <c r="X46" s="32">
        <f t="shared" si="2"/>
        <v>0</v>
      </c>
    </row>
    <row r="47" spans="1:24" s="17" customFormat="1" ht="15.75" thickBot="1" x14ac:dyDescent="0.3">
      <c r="A47" s="34">
        <v>45505</v>
      </c>
      <c r="B47" s="33"/>
      <c r="C47" s="26"/>
      <c r="D47" s="26"/>
      <c r="E47" s="26"/>
      <c r="F47" s="26"/>
      <c r="G47" s="26"/>
      <c r="H47" s="26"/>
      <c r="I47" s="35"/>
      <c r="J47" s="40"/>
      <c r="K47" s="41"/>
      <c r="L47" s="37"/>
      <c r="M47" s="37"/>
      <c r="N47" s="37"/>
      <c r="O47" s="38"/>
      <c r="P47" s="38"/>
      <c r="Q47" s="38"/>
      <c r="R47" s="37"/>
      <c r="S47" s="37"/>
      <c r="T47" s="38"/>
      <c r="U47" s="38"/>
      <c r="V47" s="26">
        <f t="shared" si="0"/>
        <v>0</v>
      </c>
      <c r="W47" s="32">
        <f t="shared" si="1"/>
        <v>0</v>
      </c>
      <c r="X47" s="32">
        <f t="shared" si="2"/>
        <v>0</v>
      </c>
    </row>
    <row r="48" spans="1:24" s="17" customFormat="1" ht="15.75" thickBot="1" x14ac:dyDescent="0.3">
      <c r="A48" s="34">
        <v>45505</v>
      </c>
      <c r="B48" s="33"/>
      <c r="C48" s="26"/>
      <c r="D48" s="26"/>
      <c r="E48" s="26"/>
      <c r="F48" s="26"/>
      <c r="G48" s="26"/>
      <c r="H48" s="26"/>
      <c r="I48" s="35"/>
      <c r="J48" s="40"/>
      <c r="K48" s="41"/>
      <c r="L48" s="37"/>
      <c r="M48" s="37"/>
      <c r="N48" s="37"/>
      <c r="O48" s="38"/>
      <c r="P48" s="38"/>
      <c r="Q48" s="38"/>
      <c r="R48" s="37"/>
      <c r="S48" s="37"/>
      <c r="T48" s="38"/>
      <c r="U48" s="38"/>
      <c r="V48" s="26">
        <f t="shared" si="0"/>
        <v>0</v>
      </c>
      <c r="W48" s="32">
        <f t="shared" si="1"/>
        <v>0</v>
      </c>
      <c r="X48" s="32">
        <f t="shared" si="2"/>
        <v>0</v>
      </c>
    </row>
    <row r="49" spans="1:24" s="17" customFormat="1" ht="15.75" thickBot="1" x14ac:dyDescent="0.3">
      <c r="A49" s="34">
        <v>45505</v>
      </c>
      <c r="B49" s="33"/>
      <c r="C49" s="26"/>
      <c r="D49" s="26"/>
      <c r="E49" s="26"/>
      <c r="F49" s="26"/>
      <c r="G49" s="26"/>
      <c r="H49" s="26"/>
      <c r="I49" s="35"/>
      <c r="J49" s="40"/>
      <c r="K49" s="41"/>
      <c r="L49" s="37"/>
      <c r="M49" s="37"/>
      <c r="N49" s="37"/>
      <c r="O49" s="38"/>
      <c r="P49" s="38"/>
      <c r="Q49" s="38"/>
      <c r="R49" s="37"/>
      <c r="S49" s="37"/>
      <c r="T49" s="38"/>
      <c r="U49" s="38"/>
      <c r="V49" s="26">
        <f t="shared" si="0"/>
        <v>0</v>
      </c>
      <c r="W49" s="32">
        <f t="shared" si="1"/>
        <v>0</v>
      </c>
      <c r="X49" s="32">
        <f t="shared" si="2"/>
        <v>0</v>
      </c>
    </row>
    <row r="50" spans="1:24" s="17" customFormat="1" ht="15.75" thickBot="1" x14ac:dyDescent="0.3">
      <c r="A50" s="23">
        <v>45536</v>
      </c>
      <c r="B50" s="33">
        <v>6097982.8399999999</v>
      </c>
      <c r="C50" s="26">
        <v>6097982.8399999999</v>
      </c>
      <c r="D50" s="26"/>
      <c r="E50" s="26">
        <v>233634</v>
      </c>
      <c r="F50" s="26"/>
      <c r="G50" s="26">
        <v>6097982.8399999999</v>
      </c>
      <c r="H50" s="26">
        <v>226510</v>
      </c>
      <c r="I50" s="35"/>
      <c r="J50" s="40">
        <v>0</v>
      </c>
      <c r="K50" s="41">
        <v>45444</v>
      </c>
      <c r="L50" s="37">
        <v>112395.92</v>
      </c>
      <c r="M50" s="37"/>
      <c r="N50" s="37"/>
      <c r="O50" s="38"/>
      <c r="P50" s="38"/>
      <c r="Q50" s="38"/>
      <c r="R50" s="37"/>
      <c r="S50" s="37"/>
      <c r="T50" s="38"/>
      <c r="U50" s="38"/>
      <c r="V50" s="26">
        <f t="shared" si="0"/>
        <v>112395.92</v>
      </c>
      <c r="W50" s="32">
        <f t="shared" si="1"/>
        <v>233634</v>
      </c>
      <c r="X50" s="32">
        <f t="shared" si="2"/>
        <v>6324492.8399999999</v>
      </c>
    </row>
    <row r="51" spans="1:24" s="17" customFormat="1" ht="15.75" thickBot="1" x14ac:dyDescent="0.3">
      <c r="A51" s="23">
        <v>45536</v>
      </c>
      <c r="B51" s="33"/>
      <c r="C51" s="26"/>
      <c r="D51" s="26"/>
      <c r="E51" s="26"/>
      <c r="F51" s="26"/>
      <c r="G51" s="26"/>
      <c r="H51" s="26"/>
      <c r="I51" s="35"/>
      <c r="J51" s="40"/>
      <c r="K51" s="41">
        <v>45474</v>
      </c>
      <c r="L51" s="37">
        <v>158975.16</v>
      </c>
      <c r="M51" s="37"/>
      <c r="N51" s="37"/>
      <c r="O51" s="38"/>
      <c r="P51" s="38"/>
      <c r="Q51" s="38"/>
      <c r="R51" s="37"/>
      <c r="S51" s="37"/>
      <c r="T51" s="38"/>
      <c r="U51" s="38"/>
      <c r="V51" s="26">
        <f t="shared" si="0"/>
        <v>158975.16</v>
      </c>
      <c r="W51" s="32">
        <f t="shared" si="1"/>
        <v>0</v>
      </c>
      <c r="X51" s="32">
        <f t="shared" si="2"/>
        <v>0</v>
      </c>
    </row>
    <row r="52" spans="1:24" s="17" customFormat="1" ht="15.75" thickBot="1" x14ac:dyDescent="0.3">
      <c r="A52" s="23">
        <v>45536</v>
      </c>
      <c r="B52" s="33"/>
      <c r="C52" s="26"/>
      <c r="D52" s="26"/>
      <c r="E52" s="26"/>
      <c r="F52" s="26"/>
      <c r="G52" s="26"/>
      <c r="H52" s="26"/>
      <c r="I52" s="35"/>
      <c r="J52" s="40"/>
      <c r="K52" s="41">
        <v>45536</v>
      </c>
      <c r="L52" s="37">
        <v>6097982.8399999999</v>
      </c>
      <c r="M52" s="37">
        <v>226510</v>
      </c>
      <c r="N52" s="37"/>
      <c r="O52" s="38"/>
      <c r="P52" s="38"/>
      <c r="Q52" s="38"/>
      <c r="R52" s="37"/>
      <c r="S52" s="37"/>
      <c r="T52" s="38"/>
      <c r="U52" s="38"/>
      <c r="V52" s="26">
        <f t="shared" si="0"/>
        <v>6324492.8399999999</v>
      </c>
      <c r="W52" s="32">
        <f t="shared" si="1"/>
        <v>0</v>
      </c>
      <c r="X52" s="32">
        <f t="shared" si="2"/>
        <v>0</v>
      </c>
    </row>
    <row r="53" spans="1:24" s="17" customFormat="1" ht="15.75" thickBot="1" x14ac:dyDescent="0.3">
      <c r="A53" s="34">
        <v>45566</v>
      </c>
      <c r="B53" s="33">
        <v>6097982.8399999999</v>
      </c>
      <c r="C53" s="26">
        <v>6097982.8399999999</v>
      </c>
      <c r="D53" s="26"/>
      <c r="E53" s="26">
        <v>51334.259999999995</v>
      </c>
      <c r="F53" s="26"/>
      <c r="G53" s="26">
        <v>11795965.68</v>
      </c>
      <c r="H53" s="26">
        <v>58458.259999999995</v>
      </c>
      <c r="I53" s="35"/>
      <c r="J53" s="40">
        <v>99383.450000000012</v>
      </c>
      <c r="K53" s="41">
        <v>45566</v>
      </c>
      <c r="L53" s="37">
        <v>5897982.8399999999</v>
      </c>
      <c r="M53" s="37">
        <v>58458.259999999995</v>
      </c>
      <c r="N53" s="37"/>
      <c r="O53" s="38"/>
      <c r="P53" s="38"/>
      <c r="Q53" s="38"/>
      <c r="R53" s="37"/>
      <c r="S53" s="37"/>
      <c r="T53" s="38"/>
      <c r="U53" s="38"/>
      <c r="V53" s="26">
        <f t="shared" si="0"/>
        <v>5956441.0999999996</v>
      </c>
      <c r="W53" s="32">
        <f t="shared" si="1"/>
        <v>51334.259999999995</v>
      </c>
      <c r="X53" s="32">
        <f t="shared" si="2"/>
        <v>11854423.939999999</v>
      </c>
    </row>
    <row r="54" spans="1:24" s="17" customFormat="1" ht="15.75" thickBot="1" x14ac:dyDescent="0.3">
      <c r="A54" s="23">
        <v>45597</v>
      </c>
      <c r="B54" s="33">
        <v>6097982.8399999999</v>
      </c>
      <c r="C54" s="26">
        <v>6097982.8399999999</v>
      </c>
      <c r="D54" s="26"/>
      <c r="E54" s="26">
        <v>397578.26</v>
      </c>
      <c r="F54" s="26"/>
      <c r="G54" s="26">
        <v>5948599.3900000006</v>
      </c>
      <c r="H54" s="26">
        <v>397578.26</v>
      </c>
      <c r="I54" s="35"/>
      <c r="J54" s="40">
        <v>137514.91</v>
      </c>
      <c r="K54" s="41">
        <v>45505</v>
      </c>
      <c r="L54" s="37">
        <v>60000</v>
      </c>
      <c r="M54" s="37"/>
      <c r="N54" s="37"/>
      <c r="O54" s="38"/>
      <c r="P54" s="38"/>
      <c r="Q54" s="38"/>
      <c r="R54" s="37"/>
      <c r="S54" s="37"/>
      <c r="T54" s="38"/>
      <c r="U54" s="38"/>
      <c r="V54" s="26">
        <f t="shared" si="0"/>
        <v>60000</v>
      </c>
      <c r="W54" s="32">
        <f t="shared" si="1"/>
        <v>397578.26</v>
      </c>
      <c r="X54" s="32">
        <f t="shared" si="2"/>
        <v>6346177.6500000004</v>
      </c>
    </row>
    <row r="55" spans="1:24" s="17" customFormat="1" ht="15.75" thickBot="1" x14ac:dyDescent="0.3">
      <c r="A55" s="23">
        <v>45597</v>
      </c>
      <c r="B55" s="33"/>
      <c r="C55" s="26"/>
      <c r="D55" s="26"/>
      <c r="E55" s="26"/>
      <c r="F55" s="26"/>
      <c r="G55" s="26"/>
      <c r="H55" s="26"/>
      <c r="I55" s="35"/>
      <c r="J55" s="40"/>
      <c r="K55" s="41">
        <v>45566</v>
      </c>
      <c r="L55" s="37">
        <v>100616.55</v>
      </c>
      <c r="M55" s="37"/>
      <c r="N55" s="37"/>
      <c r="O55" s="38"/>
      <c r="P55" s="38"/>
      <c r="Q55" s="38"/>
      <c r="R55" s="37"/>
      <c r="S55" s="37"/>
      <c r="T55" s="38"/>
      <c r="U55" s="38"/>
      <c r="V55" s="26">
        <f t="shared" si="0"/>
        <v>100616.55</v>
      </c>
      <c r="W55" s="32"/>
      <c r="X55" s="32"/>
    </row>
    <row r="56" spans="1:24" s="17" customFormat="1" ht="15.75" thickBot="1" x14ac:dyDescent="0.3">
      <c r="A56" s="23">
        <v>45597</v>
      </c>
      <c r="B56" s="33"/>
      <c r="C56" s="26"/>
      <c r="D56" s="26"/>
      <c r="E56" s="26"/>
      <c r="F56" s="26"/>
      <c r="G56" s="26"/>
      <c r="H56" s="26"/>
      <c r="I56" s="35"/>
      <c r="J56" s="40"/>
      <c r="K56" s="41">
        <v>45597</v>
      </c>
      <c r="L56" s="37">
        <v>5897982.8399999999</v>
      </c>
      <c r="M56" s="37">
        <v>397578.26</v>
      </c>
      <c r="N56" s="37"/>
      <c r="O56" s="38"/>
      <c r="P56" s="38"/>
      <c r="Q56" s="38"/>
      <c r="R56" s="37"/>
      <c r="S56" s="37"/>
      <c r="T56" s="38"/>
      <c r="U56" s="38"/>
      <c r="V56" s="26">
        <f t="shared" si="0"/>
        <v>6295561.0999999996</v>
      </c>
      <c r="W56" s="32"/>
      <c r="X56" s="32"/>
    </row>
    <row r="57" spans="1:24" s="17" customFormat="1" ht="15.75" thickBot="1" x14ac:dyDescent="0.3">
      <c r="A57" s="34">
        <v>45627</v>
      </c>
      <c r="B57" s="33">
        <v>6097982.8399999999</v>
      </c>
      <c r="C57" s="26">
        <v>6097982.8399999999</v>
      </c>
      <c r="D57" s="26"/>
      <c r="E57" s="26">
        <v>26998</v>
      </c>
      <c r="F57" s="26"/>
      <c r="G57" s="26">
        <v>62485.09</v>
      </c>
      <c r="H57" s="26">
        <v>26998</v>
      </c>
      <c r="I57" s="35"/>
      <c r="J57" s="26">
        <v>73379.959999999992</v>
      </c>
      <c r="K57" s="41">
        <v>45597</v>
      </c>
      <c r="L57" s="37">
        <v>62485.09</v>
      </c>
      <c r="M57" s="37"/>
      <c r="N57" s="37"/>
      <c r="O57" s="38"/>
      <c r="P57" s="38"/>
      <c r="Q57" s="38"/>
      <c r="R57" s="37"/>
      <c r="S57" s="37"/>
      <c r="T57" s="38"/>
      <c r="U57" s="38"/>
      <c r="V57" s="26">
        <f t="shared" si="0"/>
        <v>62485.09</v>
      </c>
      <c r="W57" s="32">
        <f t="shared" si="1"/>
        <v>26998</v>
      </c>
      <c r="X57" s="32">
        <f t="shared" si="2"/>
        <v>89483.09</v>
      </c>
    </row>
    <row r="58" spans="1:24" s="17" customFormat="1" ht="15.75" thickBot="1" x14ac:dyDescent="0.3">
      <c r="A58" s="34">
        <v>45627</v>
      </c>
      <c r="B58" s="33"/>
      <c r="C58" s="33"/>
      <c r="D58" s="33"/>
      <c r="E58" s="33"/>
      <c r="F58" s="33"/>
      <c r="G58" s="33"/>
      <c r="H58" s="33"/>
      <c r="I58" s="27"/>
      <c r="J58" s="33"/>
      <c r="K58" s="29">
        <v>45627</v>
      </c>
      <c r="L58" s="30">
        <v>5847982.8399999999</v>
      </c>
      <c r="M58" s="30"/>
      <c r="N58" s="30"/>
      <c r="O58" s="31"/>
      <c r="P58" s="31"/>
      <c r="Q58" s="31"/>
      <c r="R58" s="30"/>
      <c r="S58" s="30"/>
      <c r="T58" s="31"/>
      <c r="U58" s="31"/>
      <c r="V58" s="26">
        <f t="shared" si="0"/>
        <v>5847982.8399999999</v>
      </c>
      <c r="W58" s="32"/>
      <c r="X58" s="32"/>
    </row>
    <row r="59" spans="1:24" s="17" customFormat="1" ht="15.75" thickBot="1" x14ac:dyDescent="0.3">
      <c r="A59" s="34">
        <v>45627</v>
      </c>
      <c r="B59" s="33"/>
      <c r="C59" s="33"/>
      <c r="D59" s="33"/>
      <c r="E59" s="33"/>
      <c r="F59" s="33"/>
      <c r="G59" s="33"/>
      <c r="H59" s="33"/>
      <c r="I59" s="27"/>
      <c r="J59" s="33"/>
      <c r="K59" s="29">
        <v>45627</v>
      </c>
      <c r="L59" s="30"/>
      <c r="M59" s="30">
        <v>26998</v>
      </c>
      <c r="N59" s="30"/>
      <c r="O59" s="31"/>
      <c r="P59" s="31"/>
      <c r="Q59" s="31"/>
      <c r="R59" s="30"/>
      <c r="S59" s="30"/>
      <c r="T59" s="31"/>
      <c r="U59" s="31"/>
      <c r="V59" s="26">
        <f t="shared" si="0"/>
        <v>26998</v>
      </c>
      <c r="W59" s="32"/>
      <c r="X59" s="32"/>
    </row>
    <row r="60" spans="1:24" ht="15.75" thickBot="1" x14ac:dyDescent="0.3">
      <c r="A60" s="43"/>
      <c r="B60" s="44">
        <f t="shared" ref="B60:I60" si="3">SUM(B22:B57)</f>
        <v>24391931.359999999</v>
      </c>
      <c r="C60" s="44">
        <f t="shared" si="3"/>
        <v>24391931.359999999</v>
      </c>
      <c r="D60" s="44">
        <f>SUM(D22:D59)</f>
        <v>24091931.359999999</v>
      </c>
      <c r="E60" s="44">
        <f t="shared" ref="E60:V60" si="4">SUM(E22:E59)</f>
        <v>709544.52</v>
      </c>
      <c r="F60" s="44">
        <f t="shared" si="4"/>
        <v>0</v>
      </c>
      <c r="G60" s="44">
        <f t="shared" si="4"/>
        <v>23905033</v>
      </c>
      <c r="H60" s="44">
        <f t="shared" si="4"/>
        <v>709544.52</v>
      </c>
      <c r="I60" s="44">
        <f t="shared" si="4"/>
        <v>0</v>
      </c>
      <c r="J60" s="44">
        <f t="shared" si="4"/>
        <v>310278.32</v>
      </c>
      <c r="K60" s="44"/>
      <c r="L60" s="44">
        <f t="shared" si="4"/>
        <v>24236404.079999998</v>
      </c>
      <c r="M60" s="44">
        <f t="shared" si="4"/>
        <v>709544.52</v>
      </c>
      <c r="N60" s="44">
        <f t="shared" si="4"/>
        <v>0</v>
      </c>
      <c r="O60" s="44">
        <f t="shared" si="4"/>
        <v>0</v>
      </c>
      <c r="P60" s="44">
        <f t="shared" si="4"/>
        <v>0</v>
      </c>
      <c r="Q60" s="44">
        <f t="shared" si="4"/>
        <v>0</v>
      </c>
      <c r="R60" s="44">
        <f t="shared" si="4"/>
        <v>0</v>
      </c>
      <c r="S60" s="44">
        <f t="shared" si="4"/>
        <v>0</v>
      </c>
      <c r="T60" s="44">
        <f t="shared" si="4"/>
        <v>0</v>
      </c>
      <c r="U60" s="44">
        <f t="shared" si="4"/>
        <v>0</v>
      </c>
      <c r="V60" s="44">
        <f t="shared" si="4"/>
        <v>24945948.600000001</v>
      </c>
      <c r="W60" s="32">
        <f t="shared" si="1"/>
        <v>24801475.879999999</v>
      </c>
      <c r="X60" s="32">
        <f t="shared" si="2"/>
        <v>24614577.52</v>
      </c>
    </row>
    <row r="61" spans="1:24" x14ac:dyDescent="0.25">
      <c r="A61" s="45"/>
      <c r="B61" s="45"/>
      <c r="C61" s="46"/>
      <c r="D61" s="45"/>
      <c r="E61" s="45"/>
      <c r="F61" s="47"/>
      <c r="G61" s="45"/>
      <c r="H61" s="45"/>
      <c r="I61" s="45"/>
      <c r="J61" s="45"/>
      <c r="K61" s="48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4" ht="41.25" customHeight="1" x14ac:dyDescent="0.25">
      <c r="A62" s="49" t="s">
        <v>31</v>
      </c>
      <c r="B62" s="49"/>
      <c r="C62" s="49"/>
      <c r="D62" s="49"/>
      <c r="E62" s="49"/>
      <c r="F62" s="45"/>
      <c r="G62" s="47"/>
      <c r="H62" s="45"/>
      <c r="I62" s="45"/>
      <c r="J62" s="45"/>
      <c r="K62" s="48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4" ht="15" customHeight="1" x14ac:dyDescent="0.25">
      <c r="A63" s="50" t="s">
        <v>32</v>
      </c>
      <c r="B63" s="50"/>
      <c r="C63" s="50"/>
      <c r="D63" s="50"/>
      <c r="E63" s="50"/>
      <c r="F63" s="45"/>
      <c r="G63" s="45"/>
      <c r="H63" s="45"/>
      <c r="I63" s="45"/>
      <c r="J63" s="45"/>
      <c r="K63" s="48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4" ht="33" customHeight="1" x14ac:dyDescent="0.25">
      <c r="A64" s="51" t="s">
        <v>33</v>
      </c>
      <c r="B64" s="51"/>
      <c r="C64" s="51"/>
      <c r="D64" s="51"/>
      <c r="E64" s="51"/>
      <c r="F64" s="45"/>
      <c r="G64" s="45"/>
      <c r="H64" s="45"/>
      <c r="I64" s="45"/>
      <c r="J64" s="45"/>
      <c r="K64" s="48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ht="15" customHeight="1" x14ac:dyDescent="0.25">
      <c r="A65" s="51" t="s">
        <v>34</v>
      </c>
      <c r="B65" s="51"/>
      <c r="C65" s="51"/>
      <c r="D65" s="51"/>
      <c r="E65" s="51"/>
      <c r="F65" s="45"/>
      <c r="G65" s="45"/>
      <c r="H65" s="45"/>
      <c r="I65" s="45"/>
      <c r="J65" s="45"/>
      <c r="K65" s="48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ht="15" customHeight="1" x14ac:dyDescent="0.25">
      <c r="A66" s="51" t="s">
        <v>35</v>
      </c>
      <c r="B66" s="51"/>
      <c r="C66" s="51"/>
      <c r="D66" s="51"/>
      <c r="E66" s="51"/>
      <c r="F66" s="45"/>
      <c r="G66" s="45"/>
      <c r="H66" s="45"/>
      <c r="I66" s="45"/>
      <c r="J66" s="45"/>
      <c r="K66" s="48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ht="15" customHeight="1" x14ac:dyDescent="0.25">
      <c r="A67" s="51" t="s">
        <v>36</v>
      </c>
      <c r="B67" s="51"/>
      <c r="C67" s="51"/>
      <c r="D67" s="51"/>
      <c r="E67" s="51"/>
      <c r="F67" s="45"/>
      <c r="G67" s="45"/>
      <c r="H67" s="45"/>
      <c r="I67" s="45"/>
      <c r="J67" s="45"/>
      <c r="K67" s="48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ht="15" customHeight="1" x14ac:dyDescent="0.25">
      <c r="A68" s="51" t="s">
        <v>37</v>
      </c>
      <c r="B68" s="51"/>
      <c r="C68" s="51"/>
      <c r="D68" s="51"/>
      <c r="E68" s="51"/>
      <c r="F68" s="45"/>
      <c r="G68" s="45"/>
      <c r="H68" s="45"/>
      <c r="I68" s="45"/>
      <c r="J68" s="45"/>
      <c r="K68" s="48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5"/>
      <c r="B69" s="45"/>
      <c r="C69" s="46"/>
      <c r="D69" s="45"/>
      <c r="E69" s="45"/>
      <c r="F69" s="45"/>
      <c r="G69" s="45"/>
      <c r="H69" s="45"/>
      <c r="I69" s="45"/>
      <c r="J69" s="45"/>
      <c r="K69" s="48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15.75" customHeight="1" x14ac:dyDescent="0.25">
      <c r="A70" s="49" t="s">
        <v>38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ht="38.25" customHeight="1" x14ac:dyDescent="0.25">
      <c r="A71" s="50" t="s">
        <v>32</v>
      </c>
      <c r="B71" s="50"/>
      <c r="C71" s="50"/>
      <c r="D71" s="50"/>
      <c r="E71" s="50"/>
      <c r="F71" s="52" t="s">
        <v>39</v>
      </c>
      <c r="G71" s="52" t="s">
        <v>40</v>
      </c>
      <c r="H71" s="52" t="s">
        <v>41</v>
      </c>
      <c r="I71" s="52" t="s">
        <v>42</v>
      </c>
      <c r="J71" s="52" t="s">
        <v>43</v>
      </c>
      <c r="K71" s="52" t="s">
        <v>44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36" customHeight="1" x14ac:dyDescent="0.25">
      <c r="A72" s="51" t="s">
        <v>45</v>
      </c>
      <c r="B72" s="51"/>
      <c r="C72" s="51"/>
      <c r="D72" s="51"/>
      <c r="E72" s="51"/>
      <c r="F72" s="53">
        <f>(15580.47)+(82487.46+1315.52)</f>
        <v>99383.450000000012</v>
      </c>
      <c r="G72" s="54" t="s">
        <v>46</v>
      </c>
      <c r="H72" s="55">
        <v>201800010008207</v>
      </c>
      <c r="I72" s="56">
        <v>45566</v>
      </c>
      <c r="J72" s="56">
        <v>45566</v>
      </c>
      <c r="K72" s="57" t="s">
        <v>47</v>
      </c>
      <c r="L72" s="58" t="e">
        <f t="array" aca="1" ref="L72" ca="1">comentariocelula(F72)</f>
        <v>#NAME?</v>
      </c>
      <c r="M72" s="58"/>
      <c r="N72" s="58"/>
      <c r="O72" s="58"/>
      <c r="P72" s="59"/>
      <c r="Q72" s="45"/>
      <c r="R72" s="45"/>
      <c r="S72" s="45"/>
      <c r="T72" s="45"/>
      <c r="U72" s="45"/>
      <c r="V72" s="45"/>
    </row>
    <row r="73" spans="1:22" ht="36" customHeight="1" x14ac:dyDescent="0.25">
      <c r="A73" s="51" t="s">
        <v>45</v>
      </c>
      <c r="B73" s="51"/>
      <c r="C73" s="51"/>
      <c r="D73" s="51"/>
      <c r="E73" s="51"/>
      <c r="F73" s="53">
        <f>(43490.21+92570.72+1453.98)</f>
        <v>137514.91</v>
      </c>
      <c r="G73" s="54" t="s">
        <v>46</v>
      </c>
      <c r="H73" s="55">
        <v>201800010008207</v>
      </c>
      <c r="I73" s="56">
        <v>45597</v>
      </c>
      <c r="J73" s="56">
        <v>45597</v>
      </c>
      <c r="K73" s="57" t="s">
        <v>47</v>
      </c>
      <c r="L73" s="58" t="e">
        <f t="array" aca="1" ref="L73" ca="1">comentariocelula(F73)</f>
        <v>#NAME?</v>
      </c>
      <c r="M73" s="58"/>
      <c r="N73" s="58"/>
      <c r="O73" s="58"/>
      <c r="P73" s="59"/>
      <c r="Q73" s="45"/>
      <c r="R73" s="45"/>
      <c r="S73" s="45"/>
      <c r="T73" s="45"/>
      <c r="U73" s="45"/>
      <c r="V73" s="45"/>
    </row>
    <row r="74" spans="1:22" ht="36" customHeight="1" x14ac:dyDescent="0.25">
      <c r="A74" s="51" t="s">
        <v>45</v>
      </c>
      <c r="B74" s="51"/>
      <c r="C74" s="51"/>
      <c r="D74" s="51"/>
      <c r="E74" s="51"/>
      <c r="F74" s="53">
        <f>72198.7+1181.26</f>
        <v>73379.959999999992</v>
      </c>
      <c r="G74" s="54"/>
      <c r="H74" s="55">
        <v>201800010008207</v>
      </c>
      <c r="I74" s="56">
        <v>45627</v>
      </c>
      <c r="J74" s="56">
        <v>45627</v>
      </c>
      <c r="K74" s="57" t="s">
        <v>47</v>
      </c>
      <c r="L74" s="60"/>
      <c r="M74" s="60"/>
      <c r="N74" s="60"/>
      <c r="O74" s="60"/>
      <c r="P74" s="59"/>
      <c r="Q74" s="45"/>
      <c r="R74" s="45"/>
      <c r="S74" s="45"/>
      <c r="T74" s="45"/>
      <c r="U74" s="45"/>
      <c r="V74" s="45"/>
    </row>
    <row r="75" spans="1:22" ht="51.75" customHeight="1" x14ac:dyDescent="0.25">
      <c r="A75" s="51" t="s">
        <v>48</v>
      </c>
      <c r="B75" s="51"/>
      <c r="C75" s="51"/>
      <c r="D75" s="51"/>
      <c r="E75" s="51"/>
      <c r="F75" s="61">
        <v>0</v>
      </c>
      <c r="G75" s="54" t="s">
        <v>46</v>
      </c>
      <c r="H75" s="55">
        <v>202300010067789</v>
      </c>
      <c r="I75" s="56"/>
      <c r="J75" s="56"/>
      <c r="K75" s="62" t="s">
        <v>49</v>
      </c>
      <c r="L75" s="58" t="e">
        <f t="array" aca="1" ref="L75" ca="1">comentariocelula(F75)</f>
        <v>#NAME?</v>
      </c>
      <c r="M75" s="58"/>
      <c r="N75" s="58"/>
      <c r="O75" s="58"/>
      <c r="P75" s="59"/>
      <c r="Q75" s="45"/>
      <c r="R75" s="45"/>
      <c r="S75" s="45"/>
      <c r="T75" s="45"/>
      <c r="U75" s="45"/>
      <c r="V75" s="45"/>
    </row>
    <row r="76" spans="1:22" ht="36" customHeight="1" x14ac:dyDescent="0.25">
      <c r="A76" s="51" t="s">
        <v>50</v>
      </c>
      <c r="B76" s="51"/>
      <c r="C76" s="51"/>
      <c r="D76" s="51"/>
      <c r="E76" s="51"/>
      <c r="F76" s="63"/>
      <c r="G76" s="54" t="s">
        <v>51</v>
      </c>
      <c r="H76" s="55">
        <v>201800010008207</v>
      </c>
      <c r="I76" s="56"/>
      <c r="J76" s="56"/>
      <c r="K76" s="57" t="s">
        <v>47</v>
      </c>
      <c r="L76" s="60" t="e">
        <f t="array" aca="1" ref="L76" ca="1">comentariocelula(F76)</f>
        <v>#NAME?</v>
      </c>
      <c r="M76" s="60"/>
      <c r="N76" s="60"/>
      <c r="O76" s="60"/>
      <c r="P76" s="59"/>
      <c r="Q76" s="45"/>
      <c r="R76" s="45"/>
      <c r="S76" s="45"/>
      <c r="T76" s="45"/>
      <c r="U76" s="45"/>
      <c r="V76" s="45"/>
    </row>
    <row r="77" spans="1:22" ht="15" customHeight="1" x14ac:dyDescent="0.25">
      <c r="A77" s="64" t="s">
        <v>52</v>
      </c>
      <c r="B77" s="64"/>
      <c r="C77" s="64"/>
      <c r="D77" s="64"/>
      <c r="E77" s="64"/>
      <c r="F77" s="65">
        <f>SUM(F72:F76)</f>
        <v>310278.32</v>
      </c>
      <c r="G77" s="66"/>
      <c r="H77" s="66"/>
      <c r="I77" s="66"/>
      <c r="J77" s="66"/>
      <c r="K77" s="67"/>
      <c r="L77" s="4"/>
      <c r="M77" s="4"/>
      <c r="N77" s="4"/>
      <c r="O77" s="4"/>
      <c r="P77" s="59"/>
      <c r="Q77" s="45"/>
      <c r="R77" s="45"/>
      <c r="S77" s="45"/>
      <c r="T77" s="45"/>
      <c r="U77" s="45"/>
      <c r="V77" s="45"/>
    </row>
    <row r="78" spans="1:22" ht="15" customHeight="1" x14ac:dyDescent="0.25">
      <c r="A78" s="68" t="s">
        <v>53</v>
      </c>
      <c r="B78" s="68"/>
      <c r="C78" s="68"/>
      <c r="D78" s="68"/>
      <c r="E78" s="68"/>
      <c r="F78" s="68"/>
      <c r="G78" s="68"/>
      <c r="H78" s="68"/>
      <c r="I78" s="59"/>
      <c r="J78" s="59"/>
      <c r="K78" s="48"/>
      <c r="L78" s="59"/>
      <c r="M78" s="59"/>
      <c r="N78" s="59"/>
      <c r="O78" s="59"/>
      <c r="P78" s="59"/>
      <c r="Q78" s="45"/>
      <c r="R78" s="45"/>
      <c r="S78" s="45"/>
      <c r="T78" s="45"/>
      <c r="U78" s="45"/>
      <c r="V78" s="45"/>
    </row>
    <row r="79" spans="1:22" ht="15.75" thickBot="1" x14ac:dyDescent="0.3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45"/>
      <c r="Q79" s="45"/>
      <c r="R79" s="45"/>
      <c r="S79" s="45"/>
      <c r="T79" s="45"/>
      <c r="U79" s="45"/>
      <c r="V79" s="45"/>
    </row>
    <row r="80" spans="1:22" ht="15.75" customHeight="1" thickBot="1" x14ac:dyDescent="0.3">
      <c r="A80" s="70" t="s">
        <v>54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59"/>
      <c r="M80" s="59"/>
      <c r="N80" s="59"/>
      <c r="O80" s="59"/>
      <c r="P80" s="45"/>
      <c r="Q80" s="45"/>
      <c r="R80" s="45"/>
      <c r="S80" s="45"/>
      <c r="T80" s="45"/>
      <c r="U80" s="45"/>
      <c r="V80" s="45"/>
    </row>
    <row r="81" spans="1:22" ht="286.5" customHeight="1" thickBot="1" x14ac:dyDescent="0.3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59"/>
      <c r="M81" s="59"/>
      <c r="N81" s="59"/>
      <c r="O81" s="59"/>
      <c r="P81" s="45"/>
      <c r="Q81" s="45"/>
      <c r="R81" s="45"/>
      <c r="S81" s="45"/>
      <c r="T81" s="45"/>
      <c r="U81" s="45"/>
      <c r="V81" s="45"/>
    </row>
    <row r="82" spans="1:22" x14ac:dyDescent="0.25">
      <c r="A82" s="45"/>
      <c r="B82" s="45"/>
      <c r="C82" s="46"/>
      <c r="D82" s="45"/>
      <c r="E82" s="45"/>
      <c r="F82" s="45"/>
      <c r="G82" s="45"/>
      <c r="H82" s="45"/>
      <c r="I82" s="45"/>
      <c r="J82" s="45"/>
      <c r="K82" s="48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ht="15" customHeight="1" x14ac:dyDescent="0.25">
      <c r="A83" s="68" t="s">
        <v>55</v>
      </c>
      <c r="B83" s="68"/>
      <c r="C83" s="68"/>
      <c r="D83" s="68"/>
      <c r="E83" s="68"/>
      <c r="F83" s="68"/>
      <c r="G83" s="68"/>
      <c r="H83" s="68"/>
      <c r="I83" s="45"/>
      <c r="J83" s="45"/>
      <c r="K83" s="48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5"/>
      <c r="B84" s="45"/>
      <c r="C84" s="46"/>
      <c r="D84" s="45"/>
      <c r="E84" s="45"/>
      <c r="F84" s="45"/>
      <c r="G84" s="45"/>
      <c r="H84" s="45"/>
      <c r="I84" s="45"/>
      <c r="J84" s="45"/>
      <c r="K84" s="48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5"/>
      <c r="B85" s="45"/>
      <c r="C85" s="46"/>
      <c r="D85" s="45"/>
      <c r="E85" s="45"/>
      <c r="F85" s="45"/>
      <c r="G85" s="45"/>
      <c r="H85" s="45"/>
      <c r="I85" s="45"/>
      <c r="J85" s="45"/>
      <c r="K85" s="48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5"/>
      <c r="B86" s="45"/>
      <c r="C86" s="46"/>
      <c r="D86" s="45"/>
      <c r="E86" s="45"/>
      <c r="F86" s="45"/>
      <c r="G86" s="45"/>
      <c r="H86" s="45"/>
      <c r="I86" s="45"/>
      <c r="J86" s="45"/>
      <c r="K86" s="48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ht="15" customHeight="1" x14ac:dyDescent="0.25">
      <c r="A87" s="45"/>
      <c r="B87" s="45"/>
      <c r="C87" s="46"/>
      <c r="D87" s="71"/>
      <c r="E87" s="71"/>
      <c r="F87" s="71"/>
      <c r="I87" s="71"/>
      <c r="J87" s="71"/>
      <c r="K87" s="71"/>
      <c r="L87" s="71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ht="30.75" customHeight="1" x14ac:dyDescent="0.25">
      <c r="A88" s="45"/>
      <c r="B88" s="45"/>
      <c r="C88" s="46"/>
      <c r="D88" s="71"/>
      <c r="E88" s="71"/>
      <c r="F88" s="71"/>
      <c r="I88" s="71"/>
      <c r="J88" s="71"/>
      <c r="K88" s="71"/>
      <c r="L88" s="71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5"/>
      <c r="B89" s="45"/>
      <c r="C89" s="46"/>
      <c r="D89" s="45"/>
      <c r="E89" s="45"/>
      <c r="F89" s="45"/>
      <c r="G89" s="45"/>
      <c r="H89" s="45"/>
      <c r="I89" s="45"/>
      <c r="J89" s="45"/>
      <c r="K89" s="48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5"/>
      <c r="B90" s="45"/>
      <c r="C90" s="46"/>
      <c r="D90" s="45"/>
      <c r="E90" s="45"/>
      <c r="F90" s="45"/>
      <c r="G90" s="45"/>
      <c r="H90" s="45"/>
      <c r="I90" s="45"/>
      <c r="J90" s="45"/>
      <c r="K90" s="48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5"/>
      <c r="B91" s="45"/>
      <c r="C91" s="46"/>
      <c r="D91" s="45"/>
      <c r="E91" s="45"/>
      <c r="F91" s="45"/>
      <c r="G91" s="45"/>
      <c r="H91" s="45"/>
      <c r="I91" s="45"/>
      <c r="J91" s="45"/>
      <c r="K91" s="48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5"/>
      <c r="B92" s="45"/>
      <c r="C92" s="46"/>
      <c r="D92" s="45"/>
      <c r="E92" s="45"/>
      <c r="F92" s="45"/>
      <c r="G92" s="45"/>
      <c r="H92" s="45"/>
      <c r="I92" s="45"/>
      <c r="J92" s="45"/>
      <c r="K92" s="48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5"/>
      <c r="B93" s="45"/>
      <c r="C93" s="46"/>
      <c r="D93" s="45"/>
      <c r="E93" s="45"/>
      <c r="F93" s="45"/>
      <c r="G93" s="45"/>
      <c r="H93" s="45"/>
      <c r="I93" s="45"/>
      <c r="J93" s="45"/>
      <c r="K93" s="48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5"/>
      <c r="B94" s="45"/>
      <c r="C94" s="46"/>
      <c r="D94" s="45"/>
      <c r="E94" s="45"/>
      <c r="F94" s="45"/>
      <c r="G94" s="45"/>
      <c r="H94" s="45"/>
      <c r="I94" s="45"/>
      <c r="J94" s="45"/>
      <c r="K94" s="48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5"/>
      <c r="B95" s="45"/>
      <c r="C95" s="46"/>
      <c r="D95" s="45"/>
      <c r="E95" s="45"/>
      <c r="F95" s="45"/>
      <c r="G95" s="45"/>
      <c r="H95" s="45"/>
      <c r="I95" s="45"/>
      <c r="J95" s="45"/>
      <c r="K95" s="48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5"/>
      <c r="B96" s="45"/>
      <c r="C96" s="46"/>
      <c r="D96" s="45"/>
      <c r="E96" s="45"/>
      <c r="F96" s="45"/>
      <c r="G96" s="45"/>
      <c r="H96" s="45"/>
      <c r="I96" s="45"/>
      <c r="J96" s="45"/>
      <c r="K96" s="48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5"/>
      <c r="B97" s="45"/>
      <c r="C97" s="46"/>
      <c r="D97" s="45"/>
      <c r="E97" s="45"/>
      <c r="F97" s="45"/>
      <c r="G97" s="45"/>
      <c r="H97" s="45"/>
      <c r="I97" s="45"/>
      <c r="J97" s="45"/>
      <c r="K97" s="48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5"/>
      <c r="B98" s="45"/>
      <c r="C98" s="46"/>
      <c r="D98" s="45"/>
      <c r="E98" s="45"/>
      <c r="F98" s="45"/>
      <c r="G98" s="45"/>
      <c r="H98" s="45"/>
      <c r="I98" s="45"/>
      <c r="J98" s="45"/>
      <c r="K98" s="48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5"/>
      <c r="B99" s="45"/>
      <c r="C99" s="46"/>
      <c r="D99" s="45"/>
      <c r="E99" s="45"/>
      <c r="F99" s="45"/>
      <c r="G99" s="45"/>
      <c r="H99" s="45"/>
      <c r="I99" s="45"/>
      <c r="J99" s="45"/>
      <c r="K99" s="48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5"/>
      <c r="B100" s="45"/>
      <c r="C100" s="46"/>
      <c r="D100" s="45"/>
      <c r="E100" s="45"/>
      <c r="F100" s="45"/>
      <c r="G100" s="45"/>
      <c r="H100" s="45"/>
      <c r="I100" s="45"/>
      <c r="J100" s="45"/>
      <c r="K100" s="48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5"/>
      <c r="B101" s="45"/>
      <c r="C101" s="46"/>
      <c r="D101" s="45"/>
      <c r="E101" s="45"/>
      <c r="F101" s="45"/>
      <c r="G101" s="45"/>
      <c r="H101" s="45"/>
      <c r="I101" s="45"/>
      <c r="J101" s="45"/>
      <c r="K101" s="48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5"/>
      <c r="B102" s="45"/>
      <c r="C102" s="46"/>
      <c r="D102" s="45"/>
      <c r="E102" s="45"/>
      <c r="F102" s="45"/>
      <c r="G102" s="45"/>
      <c r="H102" s="45"/>
      <c r="I102" s="45"/>
      <c r="J102" s="45"/>
      <c r="K102" s="48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5"/>
      <c r="B103" s="45"/>
      <c r="C103" s="46"/>
      <c r="D103" s="45"/>
      <c r="E103" s="45"/>
      <c r="F103" s="45"/>
      <c r="G103" s="45"/>
      <c r="H103" s="45"/>
      <c r="I103" s="45"/>
      <c r="J103" s="45"/>
      <c r="K103" s="48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5"/>
      <c r="B104" s="45"/>
      <c r="C104" s="46"/>
      <c r="D104" s="45"/>
      <c r="E104" s="45"/>
      <c r="F104" s="45"/>
      <c r="G104" s="45"/>
      <c r="H104" s="45"/>
      <c r="I104" s="45"/>
      <c r="J104" s="45"/>
      <c r="K104" s="48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5"/>
      <c r="B105" s="45"/>
      <c r="C105" s="46"/>
      <c r="D105" s="45"/>
      <c r="E105" s="45"/>
      <c r="F105" s="45"/>
      <c r="G105" s="45"/>
      <c r="H105" s="45"/>
      <c r="I105" s="45"/>
      <c r="J105" s="45"/>
      <c r="K105" s="48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5"/>
      <c r="B106" s="45"/>
      <c r="C106" s="46"/>
      <c r="D106" s="45"/>
      <c r="E106" s="45"/>
      <c r="F106" s="45"/>
      <c r="G106" s="45"/>
      <c r="H106" s="45"/>
      <c r="I106" s="45"/>
      <c r="J106" s="45"/>
      <c r="K106" s="48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5"/>
      <c r="B107" s="45"/>
      <c r="C107" s="46"/>
      <c r="D107" s="45"/>
      <c r="E107" s="45"/>
      <c r="F107" s="45"/>
      <c r="G107" s="45"/>
      <c r="H107" s="45"/>
      <c r="I107" s="45"/>
      <c r="J107" s="45"/>
      <c r="K107" s="48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72"/>
      <c r="B108" s="72"/>
      <c r="C108" s="73"/>
      <c r="D108" s="72"/>
      <c r="E108" s="72"/>
      <c r="F108" s="72"/>
      <c r="G108" s="72"/>
      <c r="H108" s="72"/>
      <c r="I108" s="72"/>
      <c r="J108" s="72"/>
      <c r="K108" s="74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spans="1:22" x14ac:dyDescent="0.25">
      <c r="A109" s="72"/>
      <c r="B109" s="72"/>
      <c r="C109" s="73"/>
      <c r="D109" s="72"/>
      <c r="E109" s="72"/>
      <c r="F109" s="72"/>
      <c r="G109" s="72"/>
      <c r="H109" s="72"/>
      <c r="I109" s="72"/>
      <c r="J109" s="72"/>
      <c r="K109" s="74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spans="1:22" x14ac:dyDescent="0.25">
      <c r="A110" s="72"/>
      <c r="B110" s="72"/>
      <c r="C110" s="73"/>
      <c r="D110" s="72"/>
      <c r="E110" s="72"/>
      <c r="F110" s="72"/>
      <c r="G110" s="72"/>
      <c r="H110" s="72"/>
      <c r="I110" s="72"/>
      <c r="J110" s="72"/>
      <c r="K110" s="74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spans="1:22" x14ac:dyDescent="0.25">
      <c r="A111" s="72"/>
      <c r="B111" s="72"/>
      <c r="C111" s="73"/>
      <c r="D111" s="72"/>
      <c r="E111" s="72"/>
      <c r="F111" s="72"/>
      <c r="G111" s="72"/>
      <c r="H111" s="72"/>
      <c r="I111" s="72"/>
      <c r="J111" s="72"/>
      <c r="K111" s="74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x14ac:dyDescent="0.25">
      <c r="A112" s="72"/>
      <c r="B112" s="72"/>
      <c r="C112" s="73"/>
      <c r="D112" s="72"/>
      <c r="E112" s="72"/>
      <c r="F112" s="72"/>
      <c r="G112" s="72"/>
      <c r="H112" s="72"/>
      <c r="I112" s="72"/>
      <c r="J112" s="72"/>
      <c r="K112" s="74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spans="1:22" x14ac:dyDescent="0.25">
      <c r="A113" s="72"/>
      <c r="B113" s="72"/>
      <c r="C113" s="73"/>
      <c r="D113" s="72"/>
      <c r="E113" s="72"/>
      <c r="F113" s="72"/>
      <c r="G113" s="72"/>
      <c r="H113" s="72"/>
      <c r="I113" s="72"/>
      <c r="J113" s="72"/>
      <c r="K113" s="74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spans="1:22" x14ac:dyDescent="0.25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4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1:22" x14ac:dyDescent="0.25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4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spans="1:22" x14ac:dyDescent="0.25">
      <c r="A116" s="72"/>
      <c r="B116" s="72"/>
      <c r="C116" s="73"/>
      <c r="D116" s="72"/>
      <c r="E116" s="72"/>
      <c r="F116" s="72"/>
      <c r="G116" s="72"/>
      <c r="H116" s="72"/>
      <c r="I116" s="72"/>
      <c r="J116" s="72"/>
      <c r="K116" s="74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1:22" x14ac:dyDescent="0.25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4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2" x14ac:dyDescent="0.25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4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1:22" x14ac:dyDescent="0.25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4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1:22" x14ac:dyDescent="0.25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4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:22" x14ac:dyDescent="0.25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4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:22" x14ac:dyDescent="0.25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4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:22" x14ac:dyDescent="0.25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4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:22" x14ac:dyDescent="0.25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4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:22" x14ac:dyDescent="0.25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4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</sheetData>
  <autoFilter ref="A71:K78" xr:uid="{00000000-0009-0000-0000-000009000000}"/>
  <mergeCells count="55">
    <mergeCell ref="D88:F88"/>
    <mergeCell ref="I88:L88"/>
    <mergeCell ref="A77:E77"/>
    <mergeCell ref="A78:H78"/>
    <mergeCell ref="A79:O79"/>
    <mergeCell ref="A80:K81"/>
    <mergeCell ref="A83:H83"/>
    <mergeCell ref="D87:F87"/>
    <mergeCell ref="I87:L87"/>
    <mergeCell ref="A74:E74"/>
    <mergeCell ref="L74:O74"/>
    <mergeCell ref="A75:E75"/>
    <mergeCell ref="L75:O75"/>
    <mergeCell ref="A76:E76"/>
    <mergeCell ref="L76:O76"/>
    <mergeCell ref="A70:K70"/>
    <mergeCell ref="A71:E71"/>
    <mergeCell ref="A72:E72"/>
    <mergeCell ref="L72:O72"/>
    <mergeCell ref="A73:E73"/>
    <mergeCell ref="L73:O73"/>
    <mergeCell ref="A63:E63"/>
    <mergeCell ref="A64:E64"/>
    <mergeCell ref="A65:E65"/>
    <mergeCell ref="A66:E66"/>
    <mergeCell ref="A67:E67"/>
    <mergeCell ref="A68:E68"/>
    <mergeCell ref="K20:N20"/>
    <mergeCell ref="O20:P20"/>
    <mergeCell ref="R20:S20"/>
    <mergeCell ref="T20:U20"/>
    <mergeCell ref="V20:V21"/>
    <mergeCell ref="A62:E6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 101</vt:lpstr>
      <vt:lpstr>'HERSO 101'!Area_de_impressao</vt:lpstr>
      <vt:lpstr>'HERSO 101'!Titulos_de_impressao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2025-01-20T14:26:12Z</dcterms:created>
  <dcterms:modified xsi:type="dcterms:W3CDTF">2025-01-20T14:26:39Z</dcterms:modified>
</cp:coreProperties>
</file>